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AccessibilityTesting\~LMV Working Folder\Combos\AR-26-0415 SCTASK1062125\"/>
    </mc:Choice>
  </mc:AlternateContent>
  <xr:revisionPtr revIDLastSave="0" documentId="13_ncr:1_{3B96D693-28DD-4ADB-81A2-84F6871E3FCE}" xr6:coauthVersionLast="47" xr6:coauthVersionMax="47" xr10:uidLastSave="{00000000-0000-0000-0000-000000000000}"/>
  <bookViews>
    <workbookView xWindow="-96" yWindow="-96" windowWidth="23232" windowHeight="12432" xr2:uid="{4BF7AE0A-6FC4-4A10-BC9F-66B8C748F471}"/>
  </bookViews>
  <sheets>
    <sheet name="Table of Contents" sheetId="15" r:id="rId1"/>
    <sheet name="Exhibit 1" sheetId="9" r:id="rId2"/>
    <sheet name="Exhibit 2" sheetId="14" r:id="rId3"/>
    <sheet name="Exhibit 3.1" sheetId="2" r:id="rId4"/>
    <sheet name="Exhibit 3.2" sheetId="20" r:id="rId5"/>
    <sheet name="Exhibit 4" sheetId="11" r:id="rId6"/>
    <sheet name="Exhibit 5" sheetId="10" r:id="rId7"/>
    <sheet name="Exhibit 9" sheetId="12" r:id="rId8"/>
    <sheet name="Exhibit 34" sheetId="21" r:id="rId9"/>
    <sheet name="Exhibit 37" sheetId="22" r:id="rId10"/>
    <sheet name="Exhibit 40" sheetId="23" r:id="rId11"/>
  </sheets>
  <definedNames>
    <definedName name="_Toc187067132" localSheetId="7">'Exhibit 9'!$A$1</definedName>
    <definedName name="TitleRegion1.A3.AJ47.Exhibit37">'Exhibit 37'!$A$3</definedName>
    <definedName name="TitleRegion1.A3.B77.Exhibit2">'Exhibit 2'!$A$3</definedName>
    <definedName name="TitleRegion1.A3.D44.Exhibit3.1">'Exhibit 3.1'!$A$3</definedName>
    <definedName name="TitleRegion1.A3.D76.Exhibit5">'Exhibit 5'!$A$3</definedName>
    <definedName name="TitleRegion1.A3.E14.Exhibit9">'Exhibit 9'!$A$3</definedName>
    <definedName name="TitleRegion1.A3.G29.Exhibit4">'Exhibit 4'!$A$3</definedName>
    <definedName name="TitleRegion1.A3.G45.Exhibit1">'Exhibit 1'!$A$3</definedName>
    <definedName name="TitleRegion1.A3.G71.Exhibit3.2">'Exhibit 3.2'!$A$3</definedName>
    <definedName name="TitleRegion1.A3.M47.Exhibit40">'Exhibit 40'!$A$3</definedName>
    <definedName name="TitleRegion1.A3.V47.Exhibit34">'Exhibit 34'!$A$3</definedName>
    <definedName name="TitleRegion2.A17.L19.Exhibit9">'Exhibit 9'!$A$17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2" l="1"/>
  <c r="E13" i="12"/>
  <c r="E12" i="12"/>
  <c r="E11" i="12"/>
  <c r="E10" i="12"/>
  <c r="E9" i="12"/>
  <c r="E8" i="12"/>
  <c r="E7" i="12"/>
  <c r="E6" i="12"/>
  <c r="E5" i="12"/>
  <c r="E4" i="12"/>
  <c r="L19" i="12"/>
  <c r="K19" i="12"/>
  <c r="J19" i="12"/>
  <c r="I19" i="12"/>
  <c r="H19" i="12"/>
  <c r="G19" i="12"/>
  <c r="F19" i="12"/>
  <c r="E19" i="12"/>
  <c r="D19" i="12"/>
  <c r="C19" i="12"/>
  <c r="B19" i="12"/>
</calcChain>
</file>

<file path=xl/sharedStrings.xml><?xml version="1.0" encoding="utf-8"?>
<sst xmlns="http://schemas.openxmlformats.org/spreadsheetml/2006/main" count="1321" uniqueCount="438">
  <si>
    <t>Brooks County TAP Report</t>
  </si>
  <si>
    <t>Table of Contents</t>
  </si>
  <si>
    <t>Exhibit 1: Brooks County Population by Age and Sex</t>
  </si>
  <si>
    <t>Exhibit 2: Brooks County, Race and Ethnicity</t>
  </si>
  <si>
    <t>Exhibit 3.1: Brooks County, Age by Educational Attainment, 2012</t>
  </si>
  <si>
    <t>Exhibit 3.2: Brooks County, Age by Educational Attainment, 2023</t>
  </si>
  <si>
    <t>Exhibit 4: Brooks County, Languages Spoken at Home</t>
  </si>
  <si>
    <t>Exhibit 5: Brooks County, Percent with a Disability Estimate</t>
  </si>
  <si>
    <t>Exhibit 9: Low-Income Individuals by Estimated Totals for Brooks County (2012-2022)</t>
  </si>
  <si>
    <t xml:space="preserve">Exhibit 34: Distribution of Broadband Occupations by Category and Typical Educational Requirements Nationally </t>
  </si>
  <si>
    <t>Exhibit 37: Baseline Analysis for Broadband Occupations in the Coastal Bend Council of Governments Region</t>
  </si>
  <si>
    <t>Exhibit 40: Brooks County Broadband Workforce Occupations with at least 10 jobs in 2023</t>
  </si>
  <si>
    <t>Exhibit 1:Brooks County Population by Age and Sex</t>
  </si>
  <si>
    <t>Return to Table of Contents</t>
  </si>
  <si>
    <t>Label (Grouping)</t>
  </si>
  <si>
    <t>Brooks County, Texas!!Total!!Estimate</t>
  </si>
  <si>
    <t>Brooks County, Texas!!Percent!!Estimate</t>
  </si>
  <si>
    <t>Brooks County, Texas!!Male!!Estimate</t>
  </si>
  <si>
    <t>Brooks County, Texas!!Percent Male!!Estimate</t>
  </si>
  <si>
    <t>Brooks County, Texas!!Female!!Estimate</t>
  </si>
  <si>
    <t>Brooks County, Texas!!Percent Female!!Estimate</t>
  </si>
  <si>
    <t>Total population</t>
  </si>
  <si>
    <t>(X)</t>
  </si>
  <si>
    <t>    AGE</t>
  </si>
  <si>
    <t>        Under 5 years</t>
  </si>
  <si>
    <t>        5 to 9 years</t>
  </si>
  <si>
    <t>        10 to 14 years</t>
  </si>
  <si>
    <t>        15 to 19 years</t>
  </si>
  <si>
    <t>        20 to 24 years</t>
  </si>
  <si>
    <t>        25 to 29 years</t>
  </si>
  <si>
    <t>        30 to 34 years</t>
  </si>
  <si>
    <t>        35 to 39 years</t>
  </si>
  <si>
    <t>        40 to 44 years</t>
  </si>
  <si>
    <t>        45 to 49 years</t>
  </si>
  <si>
    <t>        50 to 54 years</t>
  </si>
  <si>
    <t>        55 to 59 years</t>
  </si>
  <si>
    <t>        60 to 64 years</t>
  </si>
  <si>
    <t>        65 to 69 years</t>
  </si>
  <si>
    <t>        70 to 74 years</t>
  </si>
  <si>
    <t>        75 to 79 years</t>
  </si>
  <si>
    <t>        80 to 84 years</t>
  </si>
  <si>
    <t>        85 years and over</t>
  </si>
  <si>
    <t>    SELECTED AGE CATEGORIES</t>
  </si>
  <si>
    <t>        5 to 14 years</t>
  </si>
  <si>
    <t>        15 to 17 years</t>
  </si>
  <si>
    <t>        Under 18 years</t>
  </si>
  <si>
    <t>        18 to 24 years</t>
  </si>
  <si>
    <t>        15 to 44 years</t>
  </si>
  <si>
    <t>        16 years and over</t>
  </si>
  <si>
    <t>        18 years and over</t>
  </si>
  <si>
    <t>        21 years and over</t>
  </si>
  <si>
    <t>        60 years and over</t>
  </si>
  <si>
    <t>        62 years and over</t>
  </si>
  <si>
    <t>        65 years and over</t>
  </si>
  <si>
    <t>        75 years and over</t>
  </si>
  <si>
    <t>    SUMMARY INDICATORS</t>
  </si>
  <si>
    <t>        Median age (years)</t>
  </si>
  <si>
    <t>        Sex ratio (males per 100 females)</t>
  </si>
  <si>
    <t>        Age dependency ratio</t>
  </si>
  <si>
    <t>        Old-age dependency ratio</t>
  </si>
  <si>
    <t>        Child dependency ratio</t>
  </si>
  <si>
    <t>    PERCENT ALLOCATED</t>
  </si>
  <si>
    <t>        Sex</t>
  </si>
  <si>
    <t>        Age</t>
  </si>
  <si>
    <t xml:space="preserve">Source: U.S. Census Bureau, U.S. Department of Commerce. (2023). Age and Sex. American Community Survey, ACS 5-Year Estimates Subject Tables, Table S0101. </t>
  </si>
  <si>
    <t>Brooks County, Texas</t>
  </si>
  <si>
    <t xml:space="preserve">Total: </t>
  </si>
  <si>
    <t>    Hispanic or Latino</t>
  </si>
  <si>
    <t>    Not Hispanic or Latino:</t>
  </si>
  <si>
    <t>        Population of one race:</t>
  </si>
  <si>
    <t>            White alone</t>
  </si>
  <si>
    <t>            Black or African American alone</t>
  </si>
  <si>
    <t>            American Indian and Alaska Native alone</t>
  </si>
  <si>
    <t>            Asian alone</t>
  </si>
  <si>
    <t>            Native Hawaiian and Other Pacific Islander alone</t>
  </si>
  <si>
    <t>            Some Other Race alone</t>
  </si>
  <si>
    <t>        Population of two or more races:</t>
  </si>
  <si>
    <t>            Population of two races:</t>
  </si>
  <si>
    <t>                White; Black or African American</t>
  </si>
  <si>
    <t>                White; American Indian and Alaska Native</t>
  </si>
  <si>
    <t>                White; Asian</t>
  </si>
  <si>
    <t>                White; Native Hawaiian and Other Pacific Islander</t>
  </si>
  <si>
    <t>                White; Some Other Race</t>
  </si>
  <si>
    <t>                Black or African American; American Indian and Alaska Native</t>
  </si>
  <si>
    <t>                Black or African American; Asian</t>
  </si>
  <si>
    <t>                Black or African American; Native Hawaiian and Other Pacific Islander</t>
  </si>
  <si>
    <t>                Black or African American; Some Other Race</t>
  </si>
  <si>
    <t>                American Indian and Alaska Native; Asian</t>
  </si>
  <si>
    <t>                American Indian and Alaska Native; Native Hawaiian and Other Pacific Islander</t>
  </si>
  <si>
    <t>                American Indian and Alaska Native; Some Other Race</t>
  </si>
  <si>
    <t>                Asian; Native Hawaiian and Other Pacific Islander</t>
  </si>
  <si>
    <t>                Asian; Some Other Race</t>
  </si>
  <si>
    <t>                Native Hawaiian and Other Pacific Islander; Some Other Race</t>
  </si>
  <si>
    <t>            Native Hawaiian and Other Pacific Islander; Some Other Race</t>
  </si>
  <si>
    <t>            Population of three races:</t>
  </si>
  <si>
    <t>                White; Black or African American; American Indian and Alaska Native</t>
  </si>
  <si>
    <t>                White; Black or African American; Asian</t>
  </si>
  <si>
    <t>                White; Black or African American; Native Hawaiian and Other Pacific Islander</t>
  </si>
  <si>
    <t>                White; Black or African American; Some Other Race</t>
  </si>
  <si>
    <t>                White; American Indian and Alaska Native; Asian</t>
  </si>
  <si>
    <t>                White; American Indian and Alaska Native; Native Hawaiian and Other Pacific Islander</t>
  </si>
  <si>
    <t>                White; American Indian and Alaska Native; Some Other Race</t>
  </si>
  <si>
    <t>                White; Asian; Native Hawaiian and Other Pacific Islander</t>
  </si>
  <si>
    <t>                White; Asian; Some Other Race</t>
  </si>
  <si>
    <t>                White; Native Hawaiian and Other Pacific Islander; Some Other Race</t>
  </si>
  <si>
    <t>                Black or African American; American Indian and Alaska Native; Asian</t>
  </si>
  <si>
    <t>                Black or African American; American Indian and Alaska Native; Native Hawaiian and Other Pacific Islander</t>
  </si>
  <si>
    <t>                Black or African American; American Indian and Alaska Native; Some Other Race</t>
  </si>
  <si>
    <t>                Black or African American; Asian; Native Hawaiian and Other Pacific Islander</t>
  </si>
  <si>
    <t>                Black or African American; Asian; Some Other Race</t>
  </si>
  <si>
    <t>                Black or African American; Native Hawaiian and Other Pacific Islander; Some Other Race</t>
  </si>
  <si>
    <t>                American Indian and Alaska Native; Asian; Native Hawaiian and Other Pacific Islander</t>
  </si>
  <si>
    <t>                American Indian and Alaska Native; Asian; Some Other Race</t>
  </si>
  <si>
    <t>                American Indian and Alaska Native; Native Hawaiian and Other Pacific Islander; Some Other Race</t>
  </si>
  <si>
    <t>                Asian; Native Hawaiian and Other Pacific Islander; Some Other Race</t>
  </si>
  <si>
    <t>            Population of four races:</t>
  </si>
  <si>
    <t>                White; Black or African American; American Indian and Alaska Native; Asian</t>
  </si>
  <si>
    <t>                White; Black or African American; American Indian and Alaska Native; Native Hawaiian and Other Pacific Islander</t>
  </si>
  <si>
    <t>                White; Black or African American; American Indian and Alaska Native; Some Other Race</t>
  </si>
  <si>
    <t>                White; Black or African American; Asian; Native Hawaiian and Other Pacific Islander</t>
  </si>
  <si>
    <t>                White; Black or African American; Asian; Some Other Race</t>
  </si>
  <si>
    <t>                White; Black or African American; Native Hawaiian and Other Pacific Islander; Some Other Race</t>
  </si>
  <si>
    <t>                White; American Indian and Alaska Native; Asian; Native Hawaiian and Other Pacific Islander</t>
  </si>
  <si>
    <t>                White; American Indian and Alaska Native; Asian; Some Other Race</t>
  </si>
  <si>
    <t>                White; American Indian and Alaska Native; Native Hawaiian and Other Pacific Islander; Some Other Race</t>
  </si>
  <si>
    <t>                White; Asian; Native Hawaiian and Other Pacific Islander; Some Other Race</t>
  </si>
  <si>
    <t>                Black or African American; American Indian and Alaska Native; Asian; Native Hawaiian and Other Pacific Islander</t>
  </si>
  <si>
    <t>                Black or African American; American Indian and Alaska Native; Asian; Some Other Race</t>
  </si>
  <si>
    <t>                Black or African American; American Indian and Alaska Native; Native Hawaiian and Other Pacific Islander; Some Other Race</t>
  </si>
  <si>
    <t>                Black or African American; Asian; Native Hawaiian and Other Pacific Islander; Some Other Race</t>
  </si>
  <si>
    <t>                American Indian and Alaska Native; Asian; Native Hawaiian and Other Pacific Islander; Some Other Race</t>
  </si>
  <si>
    <t>            Population of five races:</t>
  </si>
  <si>
    <t>                White; Black or African American; American Indian and Alaska Native; Asian; Native Hawaiian and Other Pacific Islander</t>
  </si>
  <si>
    <t>                White; Black or African American; American Indian and Alaska Native; Asian; Some Other Race</t>
  </si>
  <si>
    <t>                White; Black or African American; American Indian and Alaska Native; Native Hawaiian and Other Pacific Islander; Some Other Race</t>
  </si>
  <si>
    <t>                White; Black or African American; Asian; Native Hawaiian and Other Pacific Islander; Some Other Race</t>
  </si>
  <si>
    <t>                White; American Indian and Alaska Native; Asian; Native Hawaiian and Other Pacific Islander; Some Other Race</t>
  </si>
  <si>
    <t>                Black or African American; American Indian and Alaska Native; Asian; Native Hawaiian and Other Pacific Islander; Some Other Race</t>
  </si>
  <si>
    <t>            Population of six races:</t>
  </si>
  <si>
    <t>                White; Black or African American; American Indian and Alaska Native; Asian; Native Hawaiian and Other Pacific Islander; Some Other Race</t>
  </si>
  <si>
    <t xml:space="preserve">Source: U.S. Census Bureau, U.S. Department of Commerce. (2020). Race. American Community Survey, ACS 5-Year Estimates Subject Tables, Table P9. </t>
  </si>
  <si>
    <t>Exhibit 3.1:  Brooks County, Age by Educational Attainment, 2012</t>
  </si>
  <si>
    <t>Population 18 to 24 years</t>
  </si>
  <si>
    <t>Less than high school graduate</t>
  </si>
  <si>
    <t>High school graduate (includes equivalency)</t>
  </si>
  <si>
    <t>Some college or associate's degree</t>
  </si>
  <si>
    <t>Bachelor's degree or higher</t>
  </si>
  <si>
    <t>Population 25 years and over</t>
  </si>
  <si>
    <t>Less than 9th grade</t>
  </si>
  <si>
    <t>9th to 12th grade, no diploma</t>
  </si>
  <si>
    <t>Some college, no degree</t>
  </si>
  <si>
    <t>Associate's degree</t>
  </si>
  <si>
    <t>Bachelor's degree</t>
  </si>
  <si>
    <t>Graduate or professional degree</t>
  </si>
  <si>
    <t>Percent high school graduate or higher</t>
  </si>
  <si>
    <t>Percent bachelor's degree or higher</t>
  </si>
  <si>
    <t>Population 25 to 34 years</t>
  </si>
  <si>
    <t>High school graduate or higher</t>
  </si>
  <si>
    <t>Population 35 to 44 years</t>
  </si>
  <si>
    <t>Population 45 to 64 years</t>
  </si>
  <si>
    <t>Population 65 years and over</t>
  </si>
  <si>
    <t>POVERTY RATE FOR THE POPULATION 25 YEARS AND OVER FOR WHOM POVERTY STATUS IS DETERMINED BY EDUCATIONAL ATTAINMENT LEVEL</t>
  </si>
  <si>
    <t>    Less than high school graduate</t>
  </si>
  <si>
    <t>    High school graduate (includes equivalency)</t>
  </si>
  <si>
    <t>    Some college or associate's degree</t>
  </si>
  <si>
    <t>    Bachelor's degree or higher</t>
  </si>
  <si>
    <t>MEDIAN EARNINGS IN THE PAST 12 MONTHS (IN 2012 INFLATION-ADJUSTED DOLLARS)</t>
  </si>
  <si>
    <t>    Population 25 years and over with earnings</t>
  </si>
  <si>
    <t>    Bachelor's degree</t>
  </si>
  <si>
    <t>    Graduate or professional degree</t>
  </si>
  <si>
    <t>PERCENT IMPUTED</t>
  </si>
  <si>
    <t>    Educational attainment</t>
  </si>
  <si>
    <t>Source: U.S. Census Bureau. (2012). EDUCATIONAL ATTAINMENT . American Community Survey, ACS 5-Year Estimates Subject Tables, Table S1501.</t>
  </si>
  <si>
    <t>AGE BY EDUCATIONAL ATTAINMENT</t>
  </si>
  <si>
    <t>    Population 18 to 24 years</t>
  </si>
  <si>
    <t>        Less than high school graduate</t>
  </si>
  <si>
    <t>        High school graduate (includes equivalency)</t>
  </si>
  <si>
    <t>        Some college or associate's degree</t>
  </si>
  <si>
    <t>        Bachelor's degree or higher</t>
  </si>
  <si>
    <t>    Population 25 years and over</t>
  </si>
  <si>
    <t>        Less than 9th grade</t>
  </si>
  <si>
    <t>        9th to 12th grade, no diploma</t>
  </si>
  <si>
    <t>        Some college, no degree</t>
  </si>
  <si>
    <t>        Associate's degree</t>
  </si>
  <si>
    <t>        Bachelor's degree</t>
  </si>
  <si>
    <t>        Graduate or professional degree</t>
  </si>
  <si>
    <t>        High school graduate or higher</t>
  </si>
  <si>
    <t>    Population 25 to 34 years</t>
  </si>
  <si>
    <t>    Population 35 to 44 years</t>
  </si>
  <si>
    <t>    Population 45 to 64 years</t>
  </si>
  <si>
    <t>    Population 65 years and over</t>
  </si>
  <si>
    <t>RACE AND HISPANIC OR LATINO ORIGIN BY EDUCATIONAL ATTAINMENT</t>
  </si>
  <si>
    <t>    White alone</t>
  </si>
  <si>
    <t>    White alone, not Hispanic or Latino</t>
  </si>
  <si>
    <t>    Black alone</t>
  </si>
  <si>
    <t>    American Indian or Alaska Native alone</t>
  </si>
  <si>
    <t>-</t>
  </si>
  <si>
    <t>    Asian alone</t>
  </si>
  <si>
    <t>    Native Hawaiian and Other Pacific Islander alone</t>
  </si>
  <si>
    <t>    Some other race alone</t>
  </si>
  <si>
    <t>    Two or more races</t>
  </si>
  <si>
    <t>    Hispanic or Latino Origin</t>
  </si>
  <si>
    <t>MEDIAN EARNINGS IN THE PAST 12 MONTHS (IN 2023 INFLATION-ADJUSTED DOLLARS)</t>
  </si>
  <si>
    <t>Total Estimate</t>
  </si>
  <si>
    <t>Percent Estimate</t>
  </si>
  <si>
    <t>Percent of specified language speakers!!Speak English only or speak English "very well"!!Estimate</t>
  </si>
  <si>
    <t>Percent of specified language speakers!!Percent speak English only or speak English "very well"!!Estimate</t>
  </si>
  <si>
    <t>Percent of specified language speakers!!Speak English  less than "very well"!!Estimate</t>
  </si>
  <si>
    <t>Percent of specified language speakers!!Percent speak English less than "very well"!!Estimate</t>
  </si>
  <si>
    <t>Population 5 years and over</t>
  </si>
  <si>
    <t>    Speak only English</t>
  </si>
  <si>
    <t>    Speak a language other than English</t>
  </si>
  <si>
    <t>    SPEAK A LANGUAGE OTHER THAN ENGLISH</t>
  </si>
  <si>
    <t>        Spanish</t>
  </si>
  <si>
    <t>            5 to 17 years old</t>
  </si>
  <si>
    <t>            18 to 64 years old</t>
  </si>
  <si>
    <t>            65 years old and over</t>
  </si>
  <si>
    <t>        Other Indo-European languages</t>
  </si>
  <si>
    <t>        Asian and Pacific Island languages</t>
  </si>
  <si>
    <t>        Other languages</t>
  </si>
  <si>
    <t>CITIZENS 18 YEARS AND OVER</t>
  </si>
  <si>
    <t>    All citizens 18 years old and over</t>
  </si>
  <si>
    <t>        Speak only English</t>
  </si>
  <si>
    <t>        Speak a language other than English</t>
  </si>
  <si>
    <t>            Spanish</t>
  </si>
  <si>
    <t>            Other languages</t>
  </si>
  <si>
    <t>Source: U.S. Census Bureau, U.S. Department of Commerce. (2023). Language Spoken at Home. American Community Survey, ACS 5-Year Estimates Subject Tables, Table S1601.</t>
  </si>
  <si>
    <t>Brooks County, Texas!!With a disability!!Estimate</t>
  </si>
  <si>
    <t>Brooks County, Texas!!Percent with a disability!!Estimate</t>
  </si>
  <si>
    <t>Total civilian noninstitutionalized population</t>
  </si>
  <si>
    <t>    SEX</t>
  </si>
  <si>
    <t>        Male</t>
  </si>
  <si>
    <t>        Female</t>
  </si>
  <si>
    <t>    RACE AND HISPANIC OR LATINO ORIGIN</t>
  </si>
  <si>
    <t>        White alone</t>
  </si>
  <si>
    <t>        Black or African American alone</t>
  </si>
  <si>
    <t>        American Indian and Alaska Native alone</t>
  </si>
  <si>
    <t>        Asian alone</t>
  </si>
  <si>
    <t>        Native Hawaiian and Other Pacific Islander alone</t>
  </si>
  <si>
    <t>        Some other race alone</t>
  </si>
  <si>
    <t>        Two or more races</t>
  </si>
  <si>
    <t>        White alone, not Hispanic or Latino</t>
  </si>
  <si>
    <t>        Hispanic or Latino (of any race)</t>
  </si>
  <si>
    <t>        5 to 17 years</t>
  </si>
  <si>
    <t>        18 to 34 years</t>
  </si>
  <si>
    <t>        35 to 64 years</t>
  </si>
  <si>
    <t>        65 to 74 years</t>
  </si>
  <si>
    <t>    DISABILITY TYPE BY DETAILED AGE</t>
  </si>
  <si>
    <t>        With a hearing difficulty</t>
  </si>
  <si>
    <t>            Population under 18 years</t>
  </si>
  <si>
    <t>                Population under 5 years</t>
  </si>
  <si>
    <t>                Population 5 to 17 years</t>
  </si>
  <si>
    <t>            Population 18 to 64 years</t>
  </si>
  <si>
    <t>                Population 18 to 34 years</t>
  </si>
  <si>
    <t>                Population 35 to 64 years</t>
  </si>
  <si>
    <t>            Population 65 years and over</t>
  </si>
  <si>
    <t>                Population 65 to 74 years</t>
  </si>
  <si>
    <t>                Population 75 years and over</t>
  </si>
  <si>
    <t>        With a vision difficulty</t>
  </si>
  <si>
    <t>        With a cognitive difficulty</t>
  </si>
  <si>
    <t>        With an ambulatory difficulty</t>
  </si>
  <si>
    <t>        With a self-care difficulty</t>
  </si>
  <si>
    <t>        With an independent living difficulty</t>
  </si>
  <si>
    <t>Source: U.S. Census Bureau, U.S. Department of Commerce. (2023). Disability Characteristics. American Community Survey, ACS 5-Year Estimates Subject Tables, Table S1810.</t>
  </si>
  <si>
    <t>Geography Name</t>
  </si>
  <si>
    <t>Year</t>
  </si>
  <si>
    <t>Low Income Individuals</t>
  </si>
  <si>
    <t>All Individuals</t>
  </si>
  <si>
    <t>Share of Low-income Individuals</t>
  </si>
  <si>
    <t>Source:  U.S. Census Bureau, U.S. Department of Commerce. (2012 - 2022) Amercian Community Survey S1701 | Poverty Status in the Past 12 Months</t>
  </si>
  <si>
    <t>Brooks</t>
  </si>
  <si>
    <t>Texas</t>
  </si>
  <si>
    <t xml:space="preserve"> </t>
  </si>
  <si>
    <t xml:space="preserve">**Fill in the chart below and then find your percentage.  Use the next tab to see what two numbers you need. </t>
  </si>
  <si>
    <t>Category</t>
  </si>
  <si>
    <t>SOC</t>
  </si>
  <si>
    <t>Description</t>
  </si>
  <si>
    <t>Typical Entry Level Education</t>
  </si>
  <si>
    <t>Work Experience Required</t>
  </si>
  <si>
    <t>Typical On-The-Job Training</t>
  </si>
  <si>
    <t>Less than High School</t>
  </si>
  <si>
    <t>High School</t>
  </si>
  <si>
    <t>Postsecondary nondegree award</t>
  </si>
  <si>
    <t>Graduate degree</t>
  </si>
  <si>
    <t>No work experience</t>
  </si>
  <si>
    <t>Up to 1 year</t>
  </si>
  <si>
    <t>1 to 4 years</t>
  </si>
  <si>
    <t>4 to 8 years</t>
  </si>
  <si>
    <t>8 years or more</t>
  </si>
  <si>
    <t>None</t>
  </si>
  <si>
    <t>Short-term</t>
  </si>
  <si>
    <t>Moderate-term</t>
  </si>
  <si>
    <t>Long-term</t>
  </si>
  <si>
    <t>Jobs (2023)</t>
  </si>
  <si>
    <t>Resident Workers (2023)</t>
  </si>
  <si>
    <t>Avg. Monthly Turnover Rate (2023)</t>
  </si>
  <si>
    <t>Jobs Perc. Change (2013-2023)</t>
  </si>
  <si>
    <t>Jobs Projected Perc. Change (2023-2028)</t>
  </si>
  <si>
    <t>10th Pct. Earnings</t>
  </si>
  <si>
    <t>25th Pct. Earnings</t>
  </si>
  <si>
    <t>50th Pct. Earnings</t>
  </si>
  <si>
    <t>75th Pct. Earnings</t>
  </si>
  <si>
    <t>90th Pct. Earnings</t>
  </si>
  <si>
    <t>Female</t>
  </si>
  <si>
    <t>Male</t>
  </si>
  <si>
    <t>Under 25</t>
  </si>
  <si>
    <t>25 to 34</t>
  </si>
  <si>
    <t>35 to 44</t>
  </si>
  <si>
    <t>45 to 54</t>
  </si>
  <si>
    <t>55 to 64</t>
  </si>
  <si>
    <t>Over 64</t>
  </si>
  <si>
    <t>White</t>
  </si>
  <si>
    <t>Hispanic</t>
  </si>
  <si>
    <t>Black</t>
  </si>
  <si>
    <t>Asian</t>
  </si>
  <si>
    <t>All Other</t>
  </si>
  <si>
    <t>Completions (2023)</t>
  </si>
  <si>
    <t>Cumulative Completions (2013-2023)</t>
  </si>
  <si>
    <t xml:space="preserve">Job Postings </t>
  </si>
  <si>
    <t>Percentage of Postings</t>
  </si>
  <si>
    <t>Rank</t>
  </si>
  <si>
    <t>Total</t>
  </si>
  <si>
    <t>00-0000</t>
  </si>
  <si>
    <t>Construction, Installation, &amp; Support</t>
  </si>
  <si>
    <t>53-7062</t>
  </si>
  <si>
    <t>Laborers &amp; Material Movers, Hand</t>
  </si>
  <si>
    <t>No formal educational credential</t>
  </si>
  <si>
    <t>Short-term on-the-job training</t>
  </si>
  <si>
    <t>43-4051</t>
  </si>
  <si>
    <t>Customer Service Representatives</t>
  </si>
  <si>
    <t>High school diploma or equivalent</t>
  </si>
  <si>
    <t>53-3032</t>
  </si>
  <si>
    <t>Heavy &amp; Tractor-Trailer Truck Drivers</t>
  </si>
  <si>
    <t>51-2098</t>
  </si>
  <si>
    <t>Miscellaneous Assemblers &amp; Fabricators</t>
  </si>
  <si>
    <t>Moderate-term on-the-job training</t>
  </si>
  <si>
    <t>47-2061</t>
  </si>
  <si>
    <t>Construction Laborers</t>
  </si>
  <si>
    <t>47-1011</t>
  </si>
  <si>
    <t>First-Line Supervisors—Construction &amp; Extraction</t>
  </si>
  <si>
    <t>5 years or more</t>
  </si>
  <si>
    <t>49-1011</t>
  </si>
  <si>
    <t>First-Line Supervisors—Mechanics &amp; Repairers</t>
  </si>
  <si>
    <t>Less than 5 years</t>
  </si>
  <si>
    <t>51-9061</t>
  </si>
  <si>
    <t>Inspectors, Testers, Sorters, Samplers, &amp; Weighers</t>
  </si>
  <si>
    <t>47-2073</t>
  </si>
  <si>
    <t>Construction Equipment Operators</t>
  </si>
  <si>
    <t>51-4121</t>
  </si>
  <si>
    <t>Welders, Cutters, Solderers, &amp; Brazers</t>
  </si>
  <si>
    <t>51-2028</t>
  </si>
  <si>
    <t>Electrical, Electronic, &amp; Electromechanical Assemblers</t>
  </si>
  <si>
    <t>49-2022</t>
  </si>
  <si>
    <t>Telecom Equipment Installers &amp; Repairers</t>
  </si>
  <si>
    <t>49-9051</t>
  </si>
  <si>
    <t>Electrical Power-Line Installers &amp; Repairers</t>
  </si>
  <si>
    <t>Long-term on-the-job training</t>
  </si>
  <si>
    <t>49-9052</t>
  </si>
  <si>
    <t>Telecommunications Line Installers &amp; Repairers</t>
  </si>
  <si>
    <t>47-3013</t>
  </si>
  <si>
    <t>Helpers—Electricians</t>
  </si>
  <si>
    <t>47-5022</t>
  </si>
  <si>
    <t>Excavating &amp; Loading Machine Operators, Surface</t>
  </si>
  <si>
    <t>47-5023</t>
  </si>
  <si>
    <t>Earth Drillers, Except Oil &amp; Gas</t>
  </si>
  <si>
    <t>43-2021</t>
  </si>
  <si>
    <t>Telephone Operators</t>
  </si>
  <si>
    <t>Skilled Technicians</t>
  </si>
  <si>
    <t>47-2111</t>
  </si>
  <si>
    <t>Electricians</t>
  </si>
  <si>
    <t>Apprenticeship</t>
  </si>
  <si>
    <t>49-3042</t>
  </si>
  <si>
    <t>Mobile Heavy Equipment Mechanics, Except Engines</t>
  </si>
  <si>
    <t>47-4011</t>
  </si>
  <si>
    <t>Construction &amp; Building Inspectors</t>
  </si>
  <si>
    <t>39-1022</t>
  </si>
  <si>
    <t>First-Line Supervisors—Personal Service Workers</t>
  </si>
  <si>
    <t>17-3011</t>
  </si>
  <si>
    <t>Architectural &amp; Civil Drafters</t>
  </si>
  <si>
    <t>17-3029</t>
  </si>
  <si>
    <t>Engineering Technicians, Except Drafters, All Other</t>
  </si>
  <si>
    <t>17-3031</t>
  </si>
  <si>
    <t>Surveying &amp; Mapping Technicians</t>
  </si>
  <si>
    <t>17-3012</t>
  </si>
  <si>
    <t>Electrical &amp; Electronics Drafters</t>
  </si>
  <si>
    <t>17-3019</t>
  </si>
  <si>
    <t>Drafters, All Other</t>
  </si>
  <si>
    <t>49-2021</t>
  </si>
  <si>
    <t>Radio Tower Equipment Installers &amp; Repairers</t>
  </si>
  <si>
    <t>Project Designers &amp; Specialists</t>
  </si>
  <si>
    <t>15-1252</t>
  </si>
  <si>
    <t>Software Developers</t>
  </si>
  <si>
    <t>41-3091</t>
  </si>
  <si>
    <t>Sales Reps, Miscellaneous Services</t>
  </si>
  <si>
    <t>13-1199</t>
  </si>
  <si>
    <t>Business Operations Specialists, All Other</t>
  </si>
  <si>
    <t>13-1082</t>
  </si>
  <si>
    <t>Project Management Specialists</t>
  </si>
  <si>
    <t>Construction Managers</t>
  </si>
  <si>
    <t>17-2051</t>
  </si>
  <si>
    <t>Civil Engineers</t>
  </si>
  <si>
    <t>15-1244</t>
  </si>
  <si>
    <t>Network &amp; Computer Systems Administrators</t>
  </si>
  <si>
    <t>13-1051</t>
  </si>
  <si>
    <t>Cost Estimators</t>
  </si>
  <si>
    <t>15-1253</t>
  </si>
  <si>
    <t>Software Quality Assurance Analysts &amp; Testers</t>
  </si>
  <si>
    <t>17-2071</t>
  </si>
  <si>
    <t>Electrical Engineers</t>
  </si>
  <si>
    <t>15-1241</t>
  </si>
  <si>
    <t>Computer Network Architects</t>
  </si>
  <si>
    <t>19-5011</t>
  </si>
  <si>
    <t>Occupational Health &amp; Safety Specialists</t>
  </si>
  <si>
    <t>17-2072</t>
  </si>
  <si>
    <t>Electronics Engineers, Except Computer</t>
  </si>
  <si>
    <t>Personal Service Managers, All Other</t>
  </si>
  <si>
    <t>19-5012</t>
  </si>
  <si>
    <t>Occupational Health &amp; Safety Technicians</t>
  </si>
  <si>
    <t>Sources: US Bureau of Labor Statistics; Lightcast 2024.3; TIP Strategies, Inc.</t>
  </si>
  <si>
    <t>Sources: US Department of Labor, Education and Training Administration, Occupation Information Network (O*NET) version 29; TIP Strategies, Inc.</t>
  </si>
  <si>
    <t>Sources: US Bureau of Labor Statistics; Lightcast 2024.3; National Center for Education Statistics (NCES), Integrated Postsecondary Education Data System (IPEDS); US Department of Labor, Registered Apprenticeship Partners Information Database System (RAPIDS); Texas Education Agency (TEA); TIP Strategies, Inc.
Notes: Apprenticeships include new, actively training , and completed apprentices in the year indicated.</t>
  </si>
  <si>
    <t>Coastal Bend Council of Governments</t>
  </si>
  <si>
    <t>Brooks County, TX</t>
  </si>
  <si>
    <t>11-9021</t>
  </si>
  <si>
    <t>11-9179</t>
  </si>
  <si>
    <t/>
  </si>
  <si>
    <t>Region</t>
  </si>
  <si>
    <t>Apprentices Training in Region (2023)</t>
  </si>
  <si>
    <t>Apprentices Living in Region (2023)</t>
  </si>
  <si>
    <t>CTE Learners (2020-2021)</t>
  </si>
  <si>
    <t>CTE Completers (2020-2021)</t>
  </si>
  <si>
    <t>Sources: US Bureau of Labor Statistics; Lightcast 2024.3; TIP Strategies, Inc.
Notes: Job postings are for the occupations in the broadband category within the Utilities (NAICS 22), Construction (NAICS 23), and Informaion (NAICS 51) industry sectors. These include non-staffing, unique, newly posted job postings for full-time, part-time, and flexible positions, excluding internships, in the previous four years. Previous five years refers to September 2019-August 2024 for the Coastal Bend COG.</t>
  </si>
  <si>
    <t>End of worksheet</t>
  </si>
  <si>
    <t>End of Worksheet</t>
  </si>
  <si>
    <t>no data</t>
  </si>
  <si>
    <t>N/A</t>
  </si>
  <si>
    <t>End/Start of Table</t>
  </si>
  <si>
    <t>No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</si>
</sst>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</numFmts>
  <fonts count="49" x14ac:knownFonts="1">
    <font>
      <sz val="10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0"/>
      <color rgb="FF006100"/>
      <name val="Aptos Narrow"/>
      <family val="2"/>
      <scheme val="minor"/>
    </font>
    <font>
      <sz val="10"/>
      <color rgb="FF9C0006"/>
      <name val="Aptos Narrow"/>
      <family val="2"/>
      <scheme val="minor"/>
    </font>
    <font>
      <sz val="10"/>
      <color rgb="FF9C5700"/>
      <name val="Aptos Narrow"/>
      <family val="2"/>
      <scheme val="minor"/>
    </font>
    <font>
      <sz val="10"/>
      <color rgb="FF3F3F76"/>
      <name val="Aptos Narrow"/>
      <family val="2"/>
      <scheme val="minor"/>
    </font>
    <font>
      <b/>
      <sz val="10"/>
      <color rgb="FF3F3F3F"/>
      <name val="Aptos Narrow"/>
      <family val="2"/>
      <scheme val="minor"/>
    </font>
    <font>
      <b/>
      <sz val="10"/>
      <color rgb="FFFA7D00"/>
      <name val="Aptos Narrow"/>
      <family val="2"/>
      <scheme val="minor"/>
    </font>
    <font>
      <sz val="10"/>
      <color rgb="FFFA7D0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rgb="FFFF0000"/>
      <name val="Aptos Narrow"/>
      <family val="2"/>
      <scheme val="minor"/>
    </font>
    <font>
      <i/>
      <sz val="10"/>
      <color rgb="FF7F7F7F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rgb="FF000000"/>
      <name val="Calibri"/>
      <family val="2"/>
    </font>
    <font>
      <u/>
      <sz val="10"/>
      <color theme="10"/>
      <name val="Aptos Narrow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0"/>
      <color theme="1"/>
      <name val="Times New Roman"/>
      <family val="1"/>
    </font>
    <font>
      <u/>
      <sz val="10"/>
      <color theme="10"/>
      <name val="Times New Roman"/>
      <family val="1"/>
    </font>
    <font>
      <b/>
      <sz val="14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8"/>
      <color rgb="FFFF0000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0"/>
      <name val="Times New Roman"/>
      <family val="1"/>
    </font>
    <font>
      <u/>
      <sz val="11"/>
      <color theme="10"/>
      <name val="Times New Roman"/>
      <family val="1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u/>
      <sz val="14"/>
      <color theme="10"/>
      <name val="Times New Roman"/>
      <family val="1"/>
    </font>
    <font>
      <u/>
      <sz val="14"/>
      <color theme="10"/>
      <name val="Times New Roman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name val="Aptos Narrow"/>
      <scheme val="minor"/>
    </font>
    <font>
      <sz val="10"/>
      <color theme="0" tint="-0.14999847407452621"/>
      <name val="Times New Roman"/>
      <family val="1"/>
    </font>
    <font>
      <sz val="10"/>
      <color theme="0" tint="-0.14999847407452621"/>
      <name val="Aptos Narrow"/>
      <family val="2"/>
      <scheme val="minor"/>
    </font>
    <font>
      <sz val="11"/>
      <color theme="0" tint="-0.14999847407452621"/>
      <name val="Times New Roman"/>
      <family val="1"/>
    </font>
    <font>
      <sz val="11"/>
      <color theme="0" tint="-0.14999847407452621"/>
      <name val="Aptos Narrow"/>
      <family val="2"/>
      <scheme val="minor"/>
    </font>
    <font>
      <b/>
      <sz val="11"/>
      <color theme="0" tint="-0.14999847407452621"/>
      <name val="Aptos Narrow"/>
      <family val="2"/>
      <scheme val="minor"/>
    </font>
    <font>
      <sz val="10"/>
      <color theme="0" tint="-4.9989318521683403E-2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9847407452621"/>
        <bgColor rgb="FF000000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3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43"/>
    <xf numFmtId="0" fontId="21" fillId="0" borderId="0" xfId="43" applyFont="1"/>
    <xf numFmtId="0" fontId="24" fillId="0" borderId="0" xfId="0" applyFont="1"/>
    <xf numFmtId="3" fontId="24" fillId="0" borderId="0" xfId="0" applyNumberFormat="1" applyFont="1"/>
    <xf numFmtId="10" fontId="24" fillId="0" borderId="0" xfId="0" applyNumberFormat="1" applyFont="1"/>
    <xf numFmtId="10" fontId="24" fillId="0" borderId="0" xfId="42" applyNumberFormat="1" applyFont="1"/>
    <xf numFmtId="0" fontId="28" fillId="0" borderId="0" xfId="0" applyFont="1"/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0" fontId="30" fillId="0" borderId="0" xfId="0" applyNumberFormat="1" applyFont="1" applyAlignment="1">
      <alignment horizontal="center" vertical="center"/>
    </xf>
    <xf numFmtId="0" fontId="30" fillId="0" borderId="0" xfId="0" applyFont="1"/>
    <xf numFmtId="0" fontId="32" fillId="0" borderId="0" xfId="43" applyFont="1"/>
    <xf numFmtId="0" fontId="23" fillId="0" borderId="0" xfId="43" applyFont="1"/>
    <xf numFmtId="9" fontId="24" fillId="0" borderId="0" xfId="44" applyFont="1" applyFill="1"/>
    <xf numFmtId="9" fontId="23" fillId="0" borderId="0" xfId="42" applyFont="1"/>
    <xf numFmtId="9" fontId="24" fillId="0" borderId="0" xfId="44" applyFont="1"/>
    <xf numFmtId="0" fontId="2" fillId="0" borderId="0" xfId="43" applyFont="1"/>
    <xf numFmtId="164" fontId="24" fillId="0" borderId="0" xfId="42" applyNumberFormat="1" applyFont="1"/>
    <xf numFmtId="9" fontId="24" fillId="0" borderId="0" xfId="42" applyFont="1"/>
    <xf numFmtId="40" fontId="24" fillId="0" borderId="0" xfId="42" applyNumberFormat="1" applyFont="1"/>
    <xf numFmtId="164" fontId="24" fillId="0" borderId="0" xfId="0" applyNumberFormat="1" applyFont="1"/>
    <xf numFmtId="164" fontId="26" fillId="0" borderId="0" xfId="42" applyNumberFormat="1" applyFont="1"/>
    <xf numFmtId="0" fontId="35" fillId="33" borderId="0" xfId="43" applyFont="1" applyFill="1"/>
    <xf numFmtId="9" fontId="36" fillId="35" borderId="0" xfId="42" applyFont="1" applyFill="1"/>
    <xf numFmtId="0" fontId="37" fillId="34" borderId="0" xfId="43" applyFont="1" applyFill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10" fontId="0" fillId="0" borderId="0" xfId="0" applyNumberFormat="1"/>
    <xf numFmtId="0" fontId="0" fillId="0" borderId="0" xfId="0" applyAlignment="1">
      <alignment horizontal="right" wrapText="1"/>
    </xf>
    <xf numFmtId="3" fontId="0" fillId="0" borderId="0" xfId="0" applyNumberFormat="1"/>
    <xf numFmtId="164" fontId="0" fillId="0" borderId="0" xfId="0" applyNumberFormat="1"/>
    <xf numFmtId="164" fontId="0" fillId="0" borderId="0" xfId="42" applyNumberFormat="1" applyFont="1"/>
    <xf numFmtId="0" fontId="24" fillId="0" borderId="0" xfId="0" applyFont="1" applyAlignment="1">
      <alignment horizontal="left"/>
    </xf>
    <xf numFmtId="0" fontId="38" fillId="0" borderId="0" xfId="45" applyFont="1" applyFill="1"/>
    <xf numFmtId="9" fontId="24" fillId="0" borderId="0" xfId="0" applyNumberFormat="1" applyFont="1"/>
    <xf numFmtId="0" fontId="39" fillId="0" borderId="0" xfId="45" applyFont="1"/>
    <xf numFmtId="49" fontId="0" fillId="0" borderId="0" xfId="0" applyNumberFormat="1"/>
    <xf numFmtId="0" fontId="40" fillId="0" borderId="10" xfId="0" applyFont="1" applyBorder="1" applyAlignment="1">
      <alignment vertical="top" wrapText="1"/>
    </xf>
    <xf numFmtId="0" fontId="40" fillId="0" borderId="11" xfId="0" applyFont="1" applyBorder="1" applyAlignment="1">
      <alignment vertical="top" wrapText="1"/>
    </xf>
    <xf numFmtId="0" fontId="40" fillId="0" borderId="12" xfId="0" applyFont="1" applyBorder="1" applyAlignment="1">
      <alignment vertical="top" wrapText="1"/>
    </xf>
    <xf numFmtId="0" fontId="41" fillId="0" borderId="0" xfId="0" applyFont="1"/>
    <xf numFmtId="0" fontId="0" fillId="0" borderId="13" xfId="0" applyBorder="1"/>
    <xf numFmtId="164" fontId="0" fillId="0" borderId="13" xfId="42" applyNumberFormat="1" applyFont="1" applyBorder="1"/>
    <xf numFmtId="164" fontId="0" fillId="0" borderId="0" xfId="42" applyNumberFormat="1" applyFont="1" applyBorder="1"/>
    <xf numFmtId="164" fontId="0" fillId="0" borderId="14" xfId="42" applyNumberFormat="1" applyFont="1" applyBorder="1"/>
    <xf numFmtId="0" fontId="41" fillId="0" borderId="14" xfId="0" applyFont="1" applyBorder="1" applyAlignment="1">
      <alignment vertical="center"/>
    </xf>
    <xf numFmtId="0" fontId="42" fillId="0" borderId="10" xfId="0" applyFont="1" applyBorder="1" applyAlignment="1">
      <alignment vertical="top" wrapText="1"/>
    </xf>
    <xf numFmtId="0" fontId="42" fillId="0" borderId="15" xfId="0" applyFont="1" applyBorder="1" applyAlignment="1">
      <alignment vertical="top" wrapText="1"/>
    </xf>
    <xf numFmtId="0" fontId="42" fillId="0" borderId="16" xfId="0" applyFont="1" applyBorder="1" applyAlignment="1">
      <alignment vertical="top" wrapText="1"/>
    </xf>
    <xf numFmtId="3" fontId="0" fillId="0" borderId="13" xfId="49" applyNumberFormat="1" applyFont="1" applyBorder="1"/>
    <xf numFmtId="165" fontId="0" fillId="0" borderId="0" xfId="49" applyNumberFormat="1" applyFont="1" applyBorder="1"/>
    <xf numFmtId="166" fontId="0" fillId="0" borderId="0" xfId="50" applyNumberFormat="1" applyFont="1"/>
    <xf numFmtId="164" fontId="0" fillId="0" borderId="17" xfId="42" applyNumberFormat="1" applyFont="1" applyBorder="1"/>
    <xf numFmtId="166" fontId="0" fillId="0" borderId="17" xfId="50" applyNumberFormat="1" applyFont="1" applyBorder="1"/>
    <xf numFmtId="3" fontId="0" fillId="0" borderId="13" xfId="42" applyNumberFormat="1" applyFont="1" applyBorder="1"/>
    <xf numFmtId="3" fontId="0" fillId="0" borderId="0" xfId="42" applyNumberFormat="1" applyFont="1" applyBorder="1"/>
    <xf numFmtId="0" fontId="0" fillId="0" borderId="0" xfId="0" applyAlignment="1">
      <alignment vertical="top" wrapText="1"/>
    </xf>
    <xf numFmtId="0" fontId="24" fillId="0" borderId="0" xfId="0" applyFont="1" applyAlignment="1">
      <alignment horizontal="right"/>
    </xf>
    <xf numFmtId="10" fontId="0" fillId="0" borderId="0" xfId="0" applyNumberFormat="1" applyAlignment="1">
      <alignment horizontal="right"/>
    </xf>
    <xf numFmtId="3" fontId="0" fillId="0" borderId="0" xfId="0" applyNumberFormat="1" applyAlignment="1">
      <alignment horizontal="right" wrapText="1"/>
    </xf>
    <xf numFmtId="10" fontId="0" fillId="0" borderId="0" xfId="0" applyNumberFormat="1" applyAlignment="1">
      <alignment horizontal="right" wrapText="1"/>
    </xf>
    <xf numFmtId="0" fontId="44" fillId="0" borderId="0" xfId="0" applyFont="1" applyAlignment="1">
      <alignment horizontal="right" wrapText="1"/>
    </xf>
    <xf numFmtId="10" fontId="44" fillId="0" borderId="0" xfId="0" applyNumberFormat="1" applyFont="1" applyAlignment="1">
      <alignment horizontal="right" wrapText="1"/>
    </xf>
    <xf numFmtId="3" fontId="44" fillId="0" borderId="0" xfId="0" applyNumberFormat="1" applyFont="1" applyAlignment="1">
      <alignment horizontal="right" wrapText="1"/>
    </xf>
    <xf numFmtId="10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right"/>
    </xf>
    <xf numFmtId="0" fontId="43" fillId="0" borderId="0" xfId="0" applyFont="1"/>
    <xf numFmtId="0" fontId="32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34" fillId="0" borderId="0" xfId="45" applyFont="1" applyAlignment="1">
      <alignment horizontal="left"/>
    </xf>
    <xf numFmtId="0" fontId="24" fillId="0" borderId="0" xfId="0" applyFont="1" applyAlignment="1">
      <alignment horizontal="left"/>
    </xf>
    <xf numFmtId="0" fontId="33" fillId="0" borderId="0" xfId="45" applyFont="1" applyAlignment="1">
      <alignment horizontal="left"/>
    </xf>
    <xf numFmtId="0" fontId="27" fillId="0" borderId="0" xfId="45" applyFont="1" applyAlignment="1">
      <alignment horizontal="left"/>
    </xf>
    <xf numFmtId="0" fontId="32" fillId="0" borderId="0" xfId="0" applyFont="1" applyAlignment="1">
      <alignment horizontal="right"/>
    </xf>
    <xf numFmtId="0" fontId="27" fillId="0" borderId="0" xfId="45" applyFont="1" applyAlignment="1">
      <alignment horizontal="right"/>
    </xf>
    <xf numFmtId="0" fontId="26" fillId="0" borderId="0" xfId="0" applyFont="1" applyAlignment="1">
      <alignment horizontal="right"/>
    </xf>
    <xf numFmtId="0" fontId="25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horizontal="left" vertical="center"/>
    </xf>
    <xf numFmtId="0" fontId="45" fillId="0" borderId="0" xfId="43" applyFont="1" applyAlignment="1">
      <alignment horizontal="center" vertical="center"/>
    </xf>
    <xf numFmtId="0" fontId="26" fillId="0" borderId="0" xfId="43" applyFont="1" applyAlignment="1">
      <alignment horizontal="left"/>
    </xf>
    <xf numFmtId="0" fontId="46" fillId="0" borderId="0" xfId="43" applyFont="1" applyAlignment="1">
      <alignment horizontal="left"/>
    </xf>
    <xf numFmtId="0" fontId="45" fillId="0" borderId="0" xfId="43" applyFont="1" applyAlignment="1">
      <alignment horizontal="left"/>
    </xf>
    <xf numFmtId="0" fontId="22" fillId="0" borderId="0" xfId="45" applyAlignment="1">
      <alignment horizontal="left"/>
    </xf>
    <xf numFmtId="0" fontId="47" fillId="0" borderId="0" xfId="0" applyFont="1" applyAlignment="1">
      <alignment horizontal="center"/>
    </xf>
    <xf numFmtId="0" fontId="47" fillId="0" borderId="14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left"/>
    </xf>
    <xf numFmtId="0" fontId="46" fillId="0" borderId="0" xfId="0" applyFont="1" applyFill="1" applyBorder="1" applyAlignment="1">
      <alignment horizontal="left" vertical="center"/>
    </xf>
    <xf numFmtId="0" fontId="46" fillId="0" borderId="0" xfId="0" applyFont="1" applyFill="1" applyBorder="1" applyAlignment="1">
      <alignment horizontal="left"/>
    </xf>
    <xf numFmtId="0" fontId="44" fillId="0" borderId="0" xfId="0" applyFont="1" applyAlignment="1">
      <alignment horizontal="left" vertical="top" wrapText="1"/>
    </xf>
    <xf numFmtId="0" fontId="44" fillId="0" borderId="14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44" fillId="0" borderId="0" xfId="0" applyFont="1" applyAlignment="1">
      <alignment horizontal="left"/>
    </xf>
    <xf numFmtId="0" fontId="44" fillId="0" borderId="14" xfId="0" applyFont="1" applyBorder="1" applyAlignment="1">
      <alignment horizontal="left"/>
    </xf>
    <xf numFmtId="0" fontId="48" fillId="0" borderId="13" xfId="0" applyFont="1" applyFill="1" applyBorder="1"/>
  </cellXfs>
  <cellStyles count="5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9" builtinId="3"/>
    <cellStyle name="Currency" xfId="50" builtinId="4"/>
    <cellStyle name="Currency 2" xfId="48" xr:uid="{28D744C0-C8B7-49EC-A2C1-EF49EC75137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44ECDA69-716D-433F-8811-E32B5A07A627}"/>
    <cellStyle name="Normal 2 2" xfId="46" xr:uid="{EACC443C-164C-4A37-9390-0B48C97AAE59}"/>
    <cellStyle name="Normal 2 3" xfId="51" xr:uid="{182CC817-4344-4C13-961B-50169998D2FF}"/>
    <cellStyle name="Note" xfId="15" builtinId="10" customBuiltin="1"/>
    <cellStyle name="Output" xfId="10" builtinId="21" customBuiltin="1"/>
    <cellStyle name="Percent" xfId="42" builtinId="5"/>
    <cellStyle name="Percent 2" xfId="44" xr:uid="{6E4BCD03-7FE8-4277-8995-741BB3900F0D}"/>
    <cellStyle name="Percent 2 2" xfId="47" xr:uid="{68B7B16E-ECB5-4589-8497-42793922D0E0}"/>
    <cellStyle name="Percent 2 3" xfId="52" xr:uid="{EA358A26-C792-4C03-92CC-0D98120552F3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164483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69B0-BA53-4D3A-B072-A54C56FFBCBA}">
  <dimension ref="A1:A13"/>
  <sheetViews>
    <sheetView tabSelected="1" workbookViewId="0"/>
  </sheetViews>
  <sheetFormatPr defaultColWidth="0" defaultRowHeight="12.6" zeroHeight="1" x14ac:dyDescent="0.45"/>
  <cols>
    <col min="1" max="1" width="127.1171875" style="3" bestFit="1" customWidth="1"/>
    <col min="2" max="16384" width="8.703125" style="3" hidden="1"/>
  </cols>
  <sheetData>
    <row r="1" spans="1:1" s="7" customFormat="1" ht="17.399999999999999" x14ac:dyDescent="0.55000000000000004">
      <c r="A1" s="7" t="s">
        <v>0</v>
      </c>
    </row>
    <row r="2" spans="1:1" s="7" customFormat="1" ht="17.399999999999999" x14ac:dyDescent="0.55000000000000004">
      <c r="A2" s="7" t="s">
        <v>1</v>
      </c>
    </row>
    <row r="3" spans="1:1" ht="21.4" customHeight="1" x14ac:dyDescent="0.6">
      <c r="A3" s="34" t="s">
        <v>2</v>
      </c>
    </row>
    <row r="4" spans="1:1" ht="21.4" customHeight="1" x14ac:dyDescent="0.6">
      <c r="A4" s="34" t="s">
        <v>3</v>
      </c>
    </row>
    <row r="5" spans="1:1" ht="21.4" customHeight="1" x14ac:dyDescent="0.6">
      <c r="A5" s="34" t="s">
        <v>4</v>
      </c>
    </row>
    <row r="6" spans="1:1" ht="21.4" customHeight="1" x14ac:dyDescent="0.6">
      <c r="A6" s="34" t="s">
        <v>5</v>
      </c>
    </row>
    <row r="7" spans="1:1" ht="21.4" customHeight="1" x14ac:dyDescent="0.6">
      <c r="A7" s="34" t="s">
        <v>6</v>
      </c>
    </row>
    <row r="8" spans="1:1" ht="21.4" customHeight="1" x14ac:dyDescent="0.6">
      <c r="A8" s="34" t="s">
        <v>7</v>
      </c>
    </row>
    <row r="9" spans="1:1" ht="21.4" customHeight="1" x14ac:dyDescent="0.6">
      <c r="A9" s="34" t="s">
        <v>8</v>
      </c>
    </row>
    <row r="10" spans="1:1" ht="17.7" x14ac:dyDescent="0.6">
      <c r="A10" s="36" t="s">
        <v>9</v>
      </c>
    </row>
    <row r="11" spans="1:1" ht="17.7" x14ac:dyDescent="0.6">
      <c r="A11" s="36" t="s">
        <v>10</v>
      </c>
    </row>
    <row r="12" spans="1:1" ht="17.7" x14ac:dyDescent="0.6">
      <c r="A12" s="36" t="s">
        <v>11</v>
      </c>
    </row>
    <row r="13" spans="1:1" s="67" customFormat="1" x14ac:dyDescent="0.45">
      <c r="A13" s="67" t="s">
        <v>432</v>
      </c>
    </row>
  </sheetData>
  <hyperlinks>
    <hyperlink ref="A4" location="'Exhibit 2'!A1" display="Exhibit 2: Jeff Davis County, Race and Ethnicity" xr:uid="{7F8F2354-8D86-4A39-A375-0A621E7CAE80}"/>
    <hyperlink ref="A5" location="'Exhibit 3.1'!A1" display="Exhibit 3.1: Jeff Davis County, Age by Educational Attainment, 2012" xr:uid="{BEE20C44-6BEF-40E0-8684-EEE75E65DB9F}"/>
    <hyperlink ref="A7" location="'Exhibit 4'!A1" display="Exhibit 4: Hudspeth County, Languages Spoken at Home" xr:uid="{B0187B4C-0232-4385-A775-8CFB307AD476}"/>
    <hyperlink ref="A8" location="'Exhibit 5'!A1" display="Exhibit 5: Jeff Davis County, Percent with a Disability Estimate" xr:uid="{346490F1-258C-4821-B953-14139F379404}"/>
    <hyperlink ref="A9" location="'Exhibit 9'!A1" display="Exhibit 9: Low-Income Individuals by Estimated Totals for Hudspeth County (2012-2022)" xr:uid="{4DC5B4C2-E2D9-40FC-965C-AF1D9DF7C3E1}"/>
    <hyperlink ref="A6" location="'Exhibit 3.2'!A1" display="Exhibit 3.2: Jeff Davis County, Age by Educational Attainment, 2023" xr:uid="{03BB1B24-A692-4558-B0F0-AF148E1DE96B}"/>
    <hyperlink ref="A10" location="'Exhibit 34'!A1" display="Exhibit 34: Distribution of Broadband Occupations by Category and Typical Educational Requirements Nationally " xr:uid="{A6C420DA-25E1-4495-8DEF-E4A364DB4F49}"/>
    <hyperlink ref="A11" location="'Exhibit 37'!A1" display="Exhibit 37: Baseline Analysis for Broadband Occupations in the Coastal Bend Council of Governments Region" xr:uid="{04B99BEA-EB5F-4478-832A-61A0ABD6A942}"/>
    <hyperlink ref="A12" location="'Exhibit 40'!A1" display="Exhibit 40: Brooks County Broadband Workforce Occupations with at least 10 jobs in 2023" xr:uid="{CDD90387-0B2F-4ACE-AEE4-C67D0EBB6E3A}"/>
    <hyperlink ref="A3" location="'Exhibit 1'!A1" display="Exhibit 1: Jeff Davis County Population by Age and Sex" xr:uid="{AD082CE7-1E2D-4D9C-9CF4-F3A1F617C34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00AD5-EF7F-4EDD-9894-2D6471209058}">
  <dimension ref="A1:BO49"/>
  <sheetViews>
    <sheetView zoomScale="70" zoomScaleNormal="70" workbookViewId="0">
      <selection sqref="A1:XFD1"/>
    </sheetView>
  </sheetViews>
  <sheetFormatPr defaultColWidth="0" defaultRowHeight="12.9" zeroHeight="1" x14ac:dyDescent="0.5"/>
  <cols>
    <col min="1" max="1" width="34.52734375" bestFit="1" customWidth="1"/>
    <col min="2" max="2" width="36" customWidth="1"/>
    <col min="3" max="3" width="8.1171875" bestFit="1" customWidth="1"/>
    <col min="4" max="4" width="43.8203125" bestFit="1" customWidth="1"/>
    <col min="5" max="5" width="11.05859375" bestFit="1" customWidth="1"/>
    <col min="6" max="6" width="17.17578125" bestFit="1" customWidth="1"/>
    <col min="7" max="7" width="25.76171875" bestFit="1" customWidth="1"/>
    <col min="8" max="8" width="10.05859375" bestFit="1" customWidth="1"/>
    <col min="9" max="9" width="38.29296875" bestFit="1" customWidth="1"/>
    <col min="10" max="10" width="8.87890625" bestFit="1" customWidth="1"/>
    <col min="11" max="12" width="17.3515625" bestFit="1" customWidth="1"/>
    <col min="13" max="14" width="8.87890625" bestFit="1" customWidth="1"/>
    <col min="15" max="15" width="7.64453125" bestFit="1" customWidth="1"/>
    <col min="16" max="16" width="5.76171875" bestFit="1" customWidth="1"/>
    <col min="17" max="17" width="9.05859375" bestFit="1" customWidth="1"/>
    <col min="18" max="21" width="7.87890625" bestFit="1" customWidth="1"/>
    <col min="22" max="22" width="7.76171875" bestFit="1" customWidth="1"/>
    <col min="23" max="23" width="6.29296875" bestFit="1" customWidth="1"/>
    <col min="24" max="24" width="9.05859375" bestFit="1" customWidth="1"/>
    <col min="25" max="25" width="6" bestFit="1" customWidth="1"/>
    <col min="26" max="26" width="5.9375" bestFit="1" customWidth="1"/>
    <col min="27" max="27" width="8.8203125" bestFit="1" customWidth="1"/>
    <col min="28" max="29" width="18.8203125" bestFit="1" customWidth="1"/>
    <col min="30" max="30" width="22.17578125" bestFit="1" customWidth="1"/>
    <col min="31" max="31" width="20.05859375" bestFit="1" customWidth="1"/>
    <col min="32" max="32" width="24.17578125" bestFit="1" customWidth="1"/>
    <col min="33" max="33" width="9.234375" bestFit="1" customWidth="1"/>
    <col min="34" max="34" width="12.05859375" bestFit="1" customWidth="1"/>
    <col min="35" max="35" width="13.41015625" bestFit="1" customWidth="1"/>
    <col min="36" max="36" width="14.5859375" bestFit="1" customWidth="1"/>
    <col min="37" max="38" width="14.5859375" hidden="1" customWidth="1"/>
    <col min="39" max="39" width="9.1171875" hidden="1" customWidth="1"/>
    <col min="40" max="40" width="17.87890625" hidden="1" customWidth="1"/>
    <col min="41" max="41" width="12.1171875" hidden="1" customWidth="1"/>
    <col min="42" max="42" width="9.1171875" hidden="1" customWidth="1"/>
    <col min="43" max="48" width="12.1171875" hidden="1" customWidth="1"/>
    <col min="49" max="49" width="9.1171875" hidden="1" customWidth="1"/>
    <col min="50" max="54" width="12.1171875" hidden="1" customWidth="1"/>
    <col min="55" max="55" width="9.1171875" hidden="1" customWidth="1"/>
    <col min="56" max="56" width="17.1171875" hidden="1" customWidth="1"/>
    <col min="57" max="57" width="29.87890625" hidden="1" customWidth="1"/>
    <col min="58" max="58" width="9.1171875" hidden="1" customWidth="1"/>
    <col min="59" max="59" width="19.5859375" hidden="1" customWidth="1"/>
    <col min="60" max="60" width="18" hidden="1" customWidth="1"/>
    <col min="61" max="61" width="9.1171875" hidden="1" customWidth="1"/>
    <col min="62" max="62" width="23.41015625" hidden="1" customWidth="1"/>
    <col min="63" max="63" width="19.703125" hidden="1" customWidth="1"/>
    <col min="64" max="64" width="9.1171875" hidden="1" customWidth="1"/>
    <col min="65" max="65" width="24.87890625" hidden="1" customWidth="1"/>
    <col min="66" max="66" width="18.29296875" hidden="1" customWidth="1"/>
    <col min="67" max="67" width="4.87890625" hidden="1" customWidth="1"/>
    <col min="68" max="16384" width="9.1171875" hidden="1"/>
  </cols>
  <sheetData>
    <row r="1" spans="1:36" s="80" customFormat="1" ht="13.8" x14ac:dyDescent="0.5">
      <c r="A1" s="80" t="s">
        <v>10</v>
      </c>
    </row>
    <row r="2" spans="1:36" s="71" customFormat="1" ht="14.1" x14ac:dyDescent="0.5">
      <c r="A2" s="71" t="s">
        <v>13</v>
      </c>
    </row>
    <row r="3" spans="1:36" ht="57.6" x14ac:dyDescent="0.5">
      <c r="A3" s="38" t="s">
        <v>426</v>
      </c>
      <c r="B3" s="38" t="s">
        <v>274</v>
      </c>
      <c r="C3" s="38" t="s">
        <v>275</v>
      </c>
      <c r="D3" s="38" t="s">
        <v>276</v>
      </c>
      <c r="E3" s="39" t="s">
        <v>293</v>
      </c>
      <c r="F3" s="38" t="s">
        <v>294</v>
      </c>
      <c r="G3" s="47" t="s">
        <v>295</v>
      </c>
      <c r="H3" s="38" t="s">
        <v>296</v>
      </c>
      <c r="I3" s="38" t="s">
        <v>297</v>
      </c>
      <c r="J3" s="38" t="s">
        <v>298</v>
      </c>
      <c r="K3" s="38" t="s">
        <v>299</v>
      </c>
      <c r="L3" s="38" t="s">
        <v>300</v>
      </c>
      <c r="M3" s="38" t="s">
        <v>301</v>
      </c>
      <c r="N3" s="38" t="s">
        <v>302</v>
      </c>
      <c r="O3" s="47" t="s">
        <v>303</v>
      </c>
      <c r="P3" s="47" t="s">
        <v>304</v>
      </c>
      <c r="Q3" s="47" t="s">
        <v>305</v>
      </c>
      <c r="R3" s="47" t="s">
        <v>306</v>
      </c>
      <c r="S3" s="47" t="s">
        <v>307</v>
      </c>
      <c r="T3" s="47" t="s">
        <v>308</v>
      </c>
      <c r="U3" s="47" t="s">
        <v>309</v>
      </c>
      <c r="V3" s="47" t="s">
        <v>310</v>
      </c>
      <c r="W3" s="47" t="s">
        <v>311</v>
      </c>
      <c r="X3" s="47" t="s">
        <v>312</v>
      </c>
      <c r="Y3" s="47" t="s">
        <v>313</v>
      </c>
      <c r="Z3" s="47" t="s">
        <v>314</v>
      </c>
      <c r="AA3" s="47" t="s">
        <v>315</v>
      </c>
      <c r="AB3" s="48" t="s">
        <v>316</v>
      </c>
      <c r="AC3" s="49" t="s">
        <v>317</v>
      </c>
      <c r="AD3" s="49" t="s">
        <v>427</v>
      </c>
      <c r="AE3" s="49" t="s">
        <v>428</v>
      </c>
      <c r="AF3" s="49" t="s">
        <v>429</v>
      </c>
      <c r="AG3" s="49" t="s">
        <v>430</v>
      </c>
      <c r="AH3" s="48" t="s">
        <v>318</v>
      </c>
      <c r="AI3" s="49" t="s">
        <v>319</v>
      </c>
      <c r="AJ3" s="49" t="s">
        <v>320</v>
      </c>
    </row>
    <row r="4" spans="1:36" ht="14.4" x14ac:dyDescent="0.55000000000000004">
      <c r="A4" s="41" t="s">
        <v>421</v>
      </c>
      <c r="B4" s="41" t="s">
        <v>321</v>
      </c>
      <c r="C4" s="41" t="s">
        <v>322</v>
      </c>
      <c r="D4" t="s">
        <v>321</v>
      </c>
      <c r="E4" s="50">
        <v>270264.33025845001</v>
      </c>
      <c r="F4" s="51">
        <v>280818.99180410203</v>
      </c>
      <c r="G4" s="44">
        <v>5.6666666666666671E-2</v>
      </c>
      <c r="H4" s="44">
        <v>-2.1019261032327041E-2</v>
      </c>
      <c r="I4" s="44">
        <v>4.2482400206532607E-2</v>
      </c>
      <c r="J4" s="52">
        <v>22010.330184999999</v>
      </c>
      <c r="K4" s="52">
        <v>28438.098063000001</v>
      </c>
      <c r="L4" s="52">
        <v>40481.610637999998</v>
      </c>
      <c r="M4" s="52">
        <v>63076.583562899999</v>
      </c>
      <c r="N4" s="52">
        <v>94372.698543399994</v>
      </c>
      <c r="O4" s="32">
        <v>0.48480744799999997</v>
      </c>
      <c r="P4" s="32">
        <v>0.51519255200000003</v>
      </c>
      <c r="Q4" s="32">
        <v>0.13316979000000001</v>
      </c>
      <c r="R4" s="32">
        <v>0.21057558500000001</v>
      </c>
      <c r="S4" s="32">
        <v>0.22564973499999999</v>
      </c>
      <c r="T4" s="32">
        <v>0.20056685299999999</v>
      </c>
      <c r="U4" s="32">
        <v>0.15811946800000001</v>
      </c>
      <c r="V4" s="32">
        <v>7.1918569000000002E-2</v>
      </c>
      <c r="W4" s="32">
        <v>0.36162419000000001</v>
      </c>
      <c r="X4" s="32">
        <v>0.53267545800000005</v>
      </c>
      <c r="Y4" s="32">
        <v>6.2912560000000006E-2</v>
      </c>
      <c r="Z4" s="32">
        <v>2.7140129999999998E-2</v>
      </c>
      <c r="AA4" s="32">
        <v>1.5647662999999999E-2</v>
      </c>
      <c r="AB4" s="100" t="s">
        <v>437</v>
      </c>
      <c r="AC4" s="100" t="s">
        <v>437</v>
      </c>
      <c r="AD4" s="100" t="s">
        <v>437</v>
      </c>
      <c r="AE4" s="100" t="s">
        <v>437</v>
      </c>
      <c r="AF4" s="100" t="s">
        <v>437</v>
      </c>
      <c r="AG4" s="100" t="s">
        <v>437</v>
      </c>
      <c r="AH4" s="100" t="s">
        <v>437</v>
      </c>
      <c r="AI4" s="100" t="s">
        <v>437</v>
      </c>
      <c r="AJ4" s="100" t="s">
        <v>437</v>
      </c>
    </row>
    <row r="5" spans="1:36" ht="14.4" x14ac:dyDescent="0.55000000000000004">
      <c r="A5" s="41" t="s">
        <v>421</v>
      </c>
      <c r="B5" s="46" t="s">
        <v>323</v>
      </c>
      <c r="C5" t="s">
        <v>324</v>
      </c>
      <c r="D5" t="s">
        <v>325</v>
      </c>
      <c r="E5" s="50">
        <v>2434.7459256679999</v>
      </c>
      <c r="F5" s="51">
        <v>2904.7244428549998</v>
      </c>
      <c r="G5" s="53">
        <v>8.0833333333333326E-2</v>
      </c>
      <c r="H5" s="53">
        <v>2.742199479253422E-2</v>
      </c>
      <c r="I5" s="53">
        <v>6.5412183187165462E-2</v>
      </c>
      <c r="J5" s="54">
        <v>25005.19</v>
      </c>
      <c r="K5" s="54">
        <v>28996.18</v>
      </c>
      <c r="L5" s="54">
        <v>34139.26</v>
      </c>
      <c r="M5" s="54">
        <v>39611.39</v>
      </c>
      <c r="N5" s="54">
        <v>50922.86</v>
      </c>
      <c r="O5" s="53">
        <v>0.16105176700000001</v>
      </c>
      <c r="P5" s="53">
        <v>0.83894823299999999</v>
      </c>
      <c r="Q5" s="53">
        <v>0.20903490799999999</v>
      </c>
      <c r="R5" s="53">
        <v>0.24763860400000001</v>
      </c>
      <c r="S5" s="53">
        <v>0.20369609899999999</v>
      </c>
      <c r="T5" s="53">
        <v>0.169609856</v>
      </c>
      <c r="U5" s="53">
        <v>0.124024641</v>
      </c>
      <c r="V5" s="53">
        <v>4.5995893000000003E-2</v>
      </c>
      <c r="W5" s="53">
        <v>0.26466967600000002</v>
      </c>
      <c r="X5" s="53">
        <v>0.64095199000000003</v>
      </c>
      <c r="Y5" s="53">
        <v>7.4681986000000006E-2</v>
      </c>
      <c r="Z5" s="53">
        <v>8.6171519999999995E-3</v>
      </c>
      <c r="AA5" s="53">
        <v>1.1079195999999999E-2</v>
      </c>
      <c r="AB5" s="55">
        <v>0</v>
      </c>
      <c r="AC5" s="56">
        <v>0</v>
      </c>
      <c r="AD5" s="56">
        <v>0</v>
      </c>
      <c r="AE5" s="56">
        <v>0</v>
      </c>
      <c r="AF5" s="56">
        <v>0</v>
      </c>
      <c r="AG5" s="56">
        <v>0</v>
      </c>
      <c r="AH5" s="55">
        <v>286</v>
      </c>
      <c r="AI5" s="44">
        <v>0.10945273599999999</v>
      </c>
      <c r="AJ5" s="56">
        <v>2</v>
      </c>
    </row>
    <row r="6" spans="1:36" ht="14.4" x14ac:dyDescent="0.55000000000000004">
      <c r="A6" s="41" t="s">
        <v>421</v>
      </c>
      <c r="B6" s="46" t="s">
        <v>323</v>
      </c>
      <c r="C6" t="s">
        <v>328</v>
      </c>
      <c r="D6" t="s">
        <v>329</v>
      </c>
      <c r="E6" s="50">
        <v>4254.6935468580004</v>
      </c>
      <c r="F6" s="51">
        <v>4566.6613738400001</v>
      </c>
      <c r="G6" s="53">
        <v>7.166666666666667E-2</v>
      </c>
      <c r="H6" s="53">
        <v>0.55573717413990198</v>
      </c>
      <c r="I6" s="53">
        <v>1.2326287820359851E-2</v>
      </c>
      <c r="J6" s="54">
        <v>25255.119999999999</v>
      </c>
      <c r="K6" s="54">
        <v>29954.84</v>
      </c>
      <c r="L6" s="54">
        <v>36253.56</v>
      </c>
      <c r="M6" s="54">
        <v>40649.08</v>
      </c>
      <c r="N6" s="54">
        <v>48554.02</v>
      </c>
      <c r="O6" s="53">
        <v>0.71633372500000003</v>
      </c>
      <c r="P6" s="53">
        <v>0.28366627500000002</v>
      </c>
      <c r="Q6" s="53">
        <v>0.169407895</v>
      </c>
      <c r="R6" s="53">
        <v>0.26550751900000003</v>
      </c>
      <c r="S6" s="53">
        <v>0.21170112799999999</v>
      </c>
      <c r="T6" s="53">
        <v>0.16588345900000001</v>
      </c>
      <c r="U6" s="53">
        <v>0.13439849600000001</v>
      </c>
      <c r="V6" s="53">
        <v>5.3101504000000001E-2</v>
      </c>
      <c r="W6" s="53">
        <v>0.29024676900000002</v>
      </c>
      <c r="X6" s="53">
        <v>0.60117508799999997</v>
      </c>
      <c r="Y6" s="53">
        <v>8.2491186999999994E-2</v>
      </c>
      <c r="Z6" s="53">
        <v>1.5041128000000001E-2</v>
      </c>
      <c r="AA6" s="53">
        <v>1.1045827999999999E-2</v>
      </c>
      <c r="AB6" s="55">
        <v>31832</v>
      </c>
      <c r="AC6" s="56">
        <v>242134</v>
      </c>
      <c r="AD6" s="56">
        <v>0</v>
      </c>
      <c r="AE6" s="56">
        <v>0</v>
      </c>
      <c r="AF6" s="56">
        <v>0</v>
      </c>
      <c r="AG6" s="56">
        <v>0</v>
      </c>
      <c r="AH6" s="55">
        <v>218</v>
      </c>
      <c r="AI6" s="44">
        <v>8.3429008999999998E-2</v>
      </c>
      <c r="AJ6" s="56">
        <v>5</v>
      </c>
    </row>
    <row r="7" spans="1:36" ht="14.4" x14ac:dyDescent="0.55000000000000004">
      <c r="A7" s="41" t="s">
        <v>421</v>
      </c>
      <c r="B7" s="46" t="s">
        <v>323</v>
      </c>
      <c r="C7" t="s">
        <v>331</v>
      </c>
      <c r="D7" t="s">
        <v>332</v>
      </c>
      <c r="E7" s="50">
        <v>3720.9980632400002</v>
      </c>
      <c r="F7" s="51">
        <v>3955.3655537019999</v>
      </c>
      <c r="G7" s="53">
        <v>5.7499999999999996E-2</v>
      </c>
      <c r="H7" s="53">
        <v>-0.19238913925840723</v>
      </c>
      <c r="I7" s="53">
        <v>1.6565009658008077E-2</v>
      </c>
      <c r="J7" s="54">
        <v>31553.16</v>
      </c>
      <c r="K7" s="54">
        <v>39866.94</v>
      </c>
      <c r="L7" s="54">
        <v>48175.64</v>
      </c>
      <c r="M7" s="54">
        <v>60326.77</v>
      </c>
      <c r="N7" s="54">
        <v>74915.77</v>
      </c>
      <c r="O7" s="53">
        <v>4.5955388E-2</v>
      </c>
      <c r="P7" s="53">
        <v>0.95404461200000001</v>
      </c>
      <c r="Q7" s="53">
        <v>4.4904543999999998E-2</v>
      </c>
      <c r="R7" s="53">
        <v>0.161333692</v>
      </c>
      <c r="S7" s="53">
        <v>0.24226942700000001</v>
      </c>
      <c r="T7" s="53">
        <v>0.25517612299999998</v>
      </c>
      <c r="U7" s="53">
        <v>0.21027157799999999</v>
      </c>
      <c r="V7" s="53">
        <v>8.6044635999999994E-2</v>
      </c>
      <c r="W7" s="53">
        <v>0.30754767700000002</v>
      </c>
      <c r="X7" s="53">
        <v>0.60273972600000003</v>
      </c>
      <c r="Y7" s="53">
        <v>7.5208164999999993E-2</v>
      </c>
      <c r="Z7" s="53">
        <v>5.909213E-3</v>
      </c>
      <c r="AA7" s="53">
        <v>8.5952189999999994E-3</v>
      </c>
      <c r="AB7" s="55">
        <v>0</v>
      </c>
      <c r="AC7" s="56">
        <v>196</v>
      </c>
      <c r="AD7" s="56">
        <v>0</v>
      </c>
      <c r="AE7" s="56">
        <v>18</v>
      </c>
      <c r="AF7" s="56">
        <v>5</v>
      </c>
      <c r="AG7" s="56">
        <v>5</v>
      </c>
      <c r="AH7" s="55">
        <v>211</v>
      </c>
      <c r="AI7" s="44">
        <v>8.0750095999999993E-2</v>
      </c>
      <c r="AJ7" s="56">
        <v>6</v>
      </c>
    </row>
    <row r="8" spans="1:36" ht="14.4" x14ac:dyDescent="0.55000000000000004">
      <c r="A8" s="41" t="s">
        <v>421</v>
      </c>
      <c r="B8" s="46" t="s">
        <v>323</v>
      </c>
      <c r="C8" t="s">
        <v>333</v>
      </c>
      <c r="D8" t="s">
        <v>334</v>
      </c>
      <c r="E8" s="50">
        <v>628.04064367299998</v>
      </c>
      <c r="F8" s="51">
        <v>858.30127908300005</v>
      </c>
      <c r="G8" s="53">
        <v>6.9999999999999993E-2</v>
      </c>
      <c r="H8" s="53">
        <v>0.11965418126651921</v>
      </c>
      <c r="I8" s="53">
        <v>-1.0166755983589612E-2</v>
      </c>
      <c r="J8" s="54">
        <v>22922.560000000001</v>
      </c>
      <c r="K8" s="54">
        <v>28275.08</v>
      </c>
      <c r="L8" s="54">
        <v>33633.4</v>
      </c>
      <c r="M8" s="54">
        <v>44622.2</v>
      </c>
      <c r="N8" s="54">
        <v>57493.14</v>
      </c>
      <c r="O8" s="53">
        <v>0.30095541399999998</v>
      </c>
      <c r="P8" s="53">
        <v>0.69904458599999997</v>
      </c>
      <c r="Q8" s="53">
        <v>0.112698413</v>
      </c>
      <c r="R8" s="53">
        <v>0.21428571399999999</v>
      </c>
      <c r="S8" s="53">
        <v>0.22380952400000001</v>
      </c>
      <c r="T8" s="53">
        <v>0.212698413</v>
      </c>
      <c r="U8" s="53">
        <v>0.16984126999999999</v>
      </c>
      <c r="V8" s="53">
        <v>6.6666666999999999E-2</v>
      </c>
      <c r="W8" s="53">
        <v>0.26771653499999998</v>
      </c>
      <c r="X8" s="53">
        <v>0.63307086599999995</v>
      </c>
      <c r="Y8" s="53">
        <v>6.2992125999999996E-2</v>
      </c>
      <c r="Z8" s="53">
        <v>2.0472441000000001E-2</v>
      </c>
      <c r="AA8" s="53">
        <v>1.5748031999999999E-2</v>
      </c>
      <c r="AB8" s="55">
        <v>0</v>
      </c>
      <c r="AC8" s="56">
        <v>0</v>
      </c>
      <c r="AD8" s="56">
        <v>0</v>
      </c>
      <c r="AE8" s="56">
        <v>0</v>
      </c>
      <c r="AF8" s="56">
        <v>0</v>
      </c>
      <c r="AG8" s="56">
        <v>0</v>
      </c>
      <c r="AH8" s="55">
        <v>9</v>
      </c>
      <c r="AI8" s="44">
        <v>3.4443170000000001E-3</v>
      </c>
      <c r="AJ8" s="56">
        <v>15</v>
      </c>
    </row>
    <row r="9" spans="1:36" ht="14.4" x14ac:dyDescent="0.55000000000000004">
      <c r="A9" s="41" t="s">
        <v>421</v>
      </c>
      <c r="B9" s="46" t="s">
        <v>323</v>
      </c>
      <c r="C9" t="s">
        <v>336</v>
      </c>
      <c r="D9" t="s">
        <v>337</v>
      </c>
      <c r="E9" s="50">
        <v>3796.7645210239998</v>
      </c>
      <c r="F9" s="51">
        <v>3951.2271611050001</v>
      </c>
      <c r="G9" s="53">
        <v>5.9166666666666666E-2</v>
      </c>
      <c r="H9" s="53">
        <v>-4.8288462664849E-2</v>
      </c>
      <c r="I9" s="53">
        <v>4.9810222173850997E-2</v>
      </c>
      <c r="J9" s="54">
        <v>24891.82</v>
      </c>
      <c r="K9" s="54">
        <v>30521.119999999999</v>
      </c>
      <c r="L9" s="54">
        <v>36021.72</v>
      </c>
      <c r="M9" s="54">
        <v>43653.09</v>
      </c>
      <c r="N9" s="54">
        <v>51459.43</v>
      </c>
      <c r="O9" s="53">
        <v>3.4764287999999997E-2</v>
      </c>
      <c r="P9" s="53">
        <v>0.96523571200000002</v>
      </c>
      <c r="Q9" s="53">
        <v>0.14827495399999999</v>
      </c>
      <c r="R9" s="53">
        <v>0.25388464599999999</v>
      </c>
      <c r="S9" s="53">
        <v>0.25283118300000001</v>
      </c>
      <c r="T9" s="53">
        <v>0.19462733700000001</v>
      </c>
      <c r="U9" s="53">
        <v>0.11456413</v>
      </c>
      <c r="V9" s="53">
        <v>3.5817751000000002E-2</v>
      </c>
      <c r="W9" s="53">
        <v>0.14394736799999999</v>
      </c>
      <c r="X9" s="53">
        <v>0.82236842099999996</v>
      </c>
      <c r="Y9" s="53">
        <v>2.2368420999999999E-2</v>
      </c>
      <c r="Z9" s="53">
        <v>4.210526E-3</v>
      </c>
      <c r="AA9" s="53">
        <v>7.1052630000000006E-3</v>
      </c>
      <c r="AB9" s="55">
        <v>0</v>
      </c>
      <c r="AC9" s="56">
        <v>0</v>
      </c>
      <c r="AD9" s="56">
        <v>0</v>
      </c>
      <c r="AE9" s="56">
        <v>4</v>
      </c>
      <c r="AF9" s="56">
        <v>0</v>
      </c>
      <c r="AG9" s="56">
        <v>0</v>
      </c>
      <c r="AH9" s="55">
        <v>384</v>
      </c>
      <c r="AI9" s="44">
        <v>0.14695752000000001</v>
      </c>
      <c r="AJ9" s="56">
        <v>1</v>
      </c>
    </row>
    <row r="10" spans="1:36" ht="14.4" x14ac:dyDescent="0.55000000000000004">
      <c r="A10" s="41" t="s">
        <v>421</v>
      </c>
      <c r="B10" s="46" t="s">
        <v>323</v>
      </c>
      <c r="C10" t="s">
        <v>338</v>
      </c>
      <c r="D10" t="s">
        <v>339</v>
      </c>
      <c r="E10" s="50">
        <v>2607.1006448399999</v>
      </c>
      <c r="F10" s="51">
        <v>2676.322089061</v>
      </c>
      <c r="G10" s="53">
        <v>6.25E-2</v>
      </c>
      <c r="H10" s="53">
        <v>0.17675245192527364</v>
      </c>
      <c r="I10" s="53">
        <v>3.0543894304044923E-2</v>
      </c>
      <c r="J10" s="54">
        <v>43410.54</v>
      </c>
      <c r="K10" s="54">
        <v>53977.93</v>
      </c>
      <c r="L10" s="54">
        <v>70968.62</v>
      </c>
      <c r="M10" s="54">
        <v>82172.91</v>
      </c>
      <c r="N10" s="54">
        <v>100824.17</v>
      </c>
      <c r="O10" s="53">
        <v>3.5276073999999998E-2</v>
      </c>
      <c r="P10" s="53">
        <v>0.96472392600000001</v>
      </c>
      <c r="Q10" s="53">
        <v>3.2183907999999997E-2</v>
      </c>
      <c r="R10" s="53">
        <v>0.17662835199999999</v>
      </c>
      <c r="S10" s="53">
        <v>0.26743295</v>
      </c>
      <c r="T10" s="53">
        <v>0.26206896600000001</v>
      </c>
      <c r="U10" s="53">
        <v>0.19310344800000001</v>
      </c>
      <c r="V10" s="53">
        <v>6.8582375000000001E-2</v>
      </c>
      <c r="W10" s="53">
        <v>0.34827586199999999</v>
      </c>
      <c r="X10" s="53">
        <v>0.61839080499999999</v>
      </c>
      <c r="Y10" s="53">
        <v>2.0689655000000001E-2</v>
      </c>
      <c r="Z10" s="53">
        <v>4.2145589999999997E-3</v>
      </c>
      <c r="AA10" s="53">
        <v>8.4291190000000005E-3</v>
      </c>
      <c r="AB10" s="55">
        <v>238</v>
      </c>
      <c r="AC10" s="56">
        <v>4788</v>
      </c>
      <c r="AD10" s="56">
        <v>0</v>
      </c>
      <c r="AE10" s="56">
        <v>0</v>
      </c>
      <c r="AF10" s="56">
        <v>0</v>
      </c>
      <c r="AG10" s="56">
        <v>0</v>
      </c>
      <c r="AH10" s="55">
        <v>282</v>
      </c>
      <c r="AI10" s="44">
        <v>0.107921929</v>
      </c>
      <c r="AJ10" s="56">
        <v>3</v>
      </c>
    </row>
    <row r="11" spans="1:36" ht="14.4" x14ac:dyDescent="0.55000000000000004">
      <c r="A11" s="41" t="s">
        <v>421</v>
      </c>
      <c r="B11" s="46" t="s">
        <v>323</v>
      </c>
      <c r="C11" t="s">
        <v>341</v>
      </c>
      <c r="D11" t="s">
        <v>342</v>
      </c>
      <c r="E11" s="50">
        <v>1388.0137727609999</v>
      </c>
      <c r="F11" s="51">
        <v>1410.4494540190001</v>
      </c>
      <c r="G11" s="53">
        <v>4.4166666666666667E-2</v>
      </c>
      <c r="H11" s="53">
        <v>0.34283153012332385</v>
      </c>
      <c r="I11" s="53">
        <v>4.1983087029521839E-2</v>
      </c>
      <c r="J11" s="54">
        <v>42211.94</v>
      </c>
      <c r="K11" s="54">
        <v>54396.04</v>
      </c>
      <c r="L11" s="54">
        <v>75312.98</v>
      </c>
      <c r="M11" s="54">
        <v>93678.21</v>
      </c>
      <c r="N11" s="54">
        <v>118963.79</v>
      </c>
      <c r="O11" s="53">
        <v>6.9164265000000003E-2</v>
      </c>
      <c r="P11" s="53">
        <v>0.93083573500000005</v>
      </c>
      <c r="Q11" s="53">
        <v>2.3038157E-2</v>
      </c>
      <c r="R11" s="53">
        <v>0.140388769</v>
      </c>
      <c r="S11" s="53">
        <v>0.25485961099999999</v>
      </c>
      <c r="T11" s="53">
        <v>0.28077753799999999</v>
      </c>
      <c r="U11" s="53">
        <v>0.23542116599999999</v>
      </c>
      <c r="V11" s="53">
        <v>6.5514759000000006E-2</v>
      </c>
      <c r="W11" s="53">
        <v>0.49102656099999997</v>
      </c>
      <c r="X11" s="53">
        <v>0.44005743000000003</v>
      </c>
      <c r="Y11" s="53">
        <v>4.3072504999999997E-2</v>
      </c>
      <c r="Z11" s="53">
        <v>8.6145010000000001E-3</v>
      </c>
      <c r="AA11" s="53">
        <v>1.7229002E-2</v>
      </c>
      <c r="AB11" s="55">
        <v>1918</v>
      </c>
      <c r="AC11" s="56">
        <v>24472</v>
      </c>
      <c r="AD11" s="56">
        <v>0</v>
      </c>
      <c r="AE11" s="56">
        <v>0</v>
      </c>
      <c r="AF11" s="56">
        <v>5</v>
      </c>
      <c r="AG11" s="56">
        <v>5</v>
      </c>
      <c r="AH11" s="55">
        <v>194</v>
      </c>
      <c r="AI11" s="44">
        <v>7.4244164000000001E-2</v>
      </c>
      <c r="AJ11" s="56">
        <v>8</v>
      </c>
    </row>
    <row r="12" spans="1:36" ht="14.4" x14ac:dyDescent="0.55000000000000004">
      <c r="A12" s="41" t="s">
        <v>421</v>
      </c>
      <c r="B12" s="46" t="s">
        <v>323</v>
      </c>
      <c r="C12" t="s">
        <v>344</v>
      </c>
      <c r="D12" t="s">
        <v>345</v>
      </c>
      <c r="E12" s="50">
        <v>799.63700946100005</v>
      </c>
      <c r="F12" s="51">
        <v>789.39656118400001</v>
      </c>
      <c r="G12" s="53">
        <v>6.6666666666666666E-2</v>
      </c>
      <c r="H12" s="53">
        <v>-1.5445723976036385E-2</v>
      </c>
      <c r="I12" s="53">
        <v>4.470764838423049E-2</v>
      </c>
      <c r="J12" s="54">
        <v>26605.29</v>
      </c>
      <c r="K12" s="54">
        <v>35655.58</v>
      </c>
      <c r="L12" s="54">
        <v>47363.63</v>
      </c>
      <c r="M12" s="54">
        <v>71018.59</v>
      </c>
      <c r="N12" s="54">
        <v>87390.19</v>
      </c>
      <c r="O12" s="53">
        <v>0.28999999999999998</v>
      </c>
      <c r="P12" s="53">
        <v>0.71</v>
      </c>
      <c r="Q12" s="53">
        <v>8.2603254000000001E-2</v>
      </c>
      <c r="R12" s="53">
        <v>0.21276595700000001</v>
      </c>
      <c r="S12" s="53">
        <v>0.23028786000000001</v>
      </c>
      <c r="T12" s="53">
        <v>0.21151439299999999</v>
      </c>
      <c r="U12" s="53">
        <v>0.18397997499999999</v>
      </c>
      <c r="V12" s="53">
        <v>7.8848560999999998E-2</v>
      </c>
      <c r="W12" s="53">
        <v>0.34243176199999997</v>
      </c>
      <c r="X12" s="53">
        <v>0.56079404499999996</v>
      </c>
      <c r="Y12" s="53">
        <v>5.7071959999999998E-2</v>
      </c>
      <c r="Z12" s="53">
        <v>2.1091810999999999E-2</v>
      </c>
      <c r="AA12" s="53">
        <v>1.8610421999999998E-2</v>
      </c>
      <c r="AB12" s="55">
        <v>56</v>
      </c>
      <c r="AC12" s="56">
        <v>1302</v>
      </c>
      <c r="AD12" s="56">
        <v>0</v>
      </c>
      <c r="AE12" s="56">
        <v>0</v>
      </c>
      <c r="AF12" s="56">
        <v>0</v>
      </c>
      <c r="AG12" s="56">
        <v>0</v>
      </c>
      <c r="AH12" s="55">
        <v>81</v>
      </c>
      <c r="AI12" s="44">
        <v>3.0998852E-2</v>
      </c>
      <c r="AJ12" s="56">
        <v>12</v>
      </c>
    </row>
    <row r="13" spans="1:36" ht="14.4" x14ac:dyDescent="0.55000000000000004">
      <c r="A13" s="41" t="s">
        <v>421</v>
      </c>
      <c r="B13" s="46" t="s">
        <v>323</v>
      </c>
      <c r="C13" t="s">
        <v>346</v>
      </c>
      <c r="D13" t="s">
        <v>347</v>
      </c>
      <c r="E13" s="50">
        <v>1644.3305405569999</v>
      </c>
      <c r="F13" s="51">
        <v>1592.1162893809999</v>
      </c>
      <c r="G13" s="53">
        <v>7.0833333333333331E-2</v>
      </c>
      <c r="H13" s="53">
        <v>0.12701030678834119</v>
      </c>
      <c r="I13" s="53">
        <v>2.4244264388895948E-2</v>
      </c>
      <c r="J13" s="54">
        <v>36704.800000000003</v>
      </c>
      <c r="K13" s="54">
        <v>40432.83</v>
      </c>
      <c r="L13" s="54">
        <v>45795.96</v>
      </c>
      <c r="M13" s="54">
        <v>56874.98</v>
      </c>
      <c r="N13" s="54">
        <v>68082.070000000007</v>
      </c>
      <c r="O13" s="53">
        <v>2.7355622999999999E-2</v>
      </c>
      <c r="P13" s="53">
        <v>0.97264437699999995</v>
      </c>
      <c r="Q13" s="53">
        <v>8.7537993999999994E-2</v>
      </c>
      <c r="R13" s="53">
        <v>0.203039514</v>
      </c>
      <c r="S13" s="53">
        <v>0.23161094199999999</v>
      </c>
      <c r="T13" s="53">
        <v>0.23465045600000001</v>
      </c>
      <c r="U13" s="53">
        <v>0.18662614</v>
      </c>
      <c r="V13" s="53">
        <v>5.6534953999999998E-2</v>
      </c>
      <c r="W13" s="53">
        <v>0.359489051</v>
      </c>
      <c r="X13" s="53">
        <v>0.59184914799999999</v>
      </c>
      <c r="Y13" s="53">
        <v>3.3454987999999998E-2</v>
      </c>
      <c r="Z13" s="53">
        <v>3.0413630000000001E-3</v>
      </c>
      <c r="AA13" s="53">
        <v>1.2165451000000001E-2</v>
      </c>
      <c r="AB13" s="55">
        <v>0</v>
      </c>
      <c r="AC13" s="56">
        <v>0</v>
      </c>
      <c r="AD13" s="56">
        <v>0</v>
      </c>
      <c r="AE13" s="56">
        <v>1</v>
      </c>
      <c r="AF13" s="56">
        <v>0</v>
      </c>
      <c r="AG13" s="56">
        <v>0</v>
      </c>
      <c r="AH13" s="55">
        <v>273</v>
      </c>
      <c r="AI13" s="44">
        <v>0.104477612</v>
      </c>
      <c r="AJ13" s="56">
        <v>4</v>
      </c>
    </row>
    <row r="14" spans="1:36" ht="14.4" x14ac:dyDescent="0.55000000000000004">
      <c r="A14" s="41" t="s">
        <v>421</v>
      </c>
      <c r="B14" s="46" t="s">
        <v>323</v>
      </c>
      <c r="C14" t="s">
        <v>348</v>
      </c>
      <c r="D14" t="s">
        <v>349</v>
      </c>
      <c r="E14" s="50">
        <v>1530.193860504</v>
      </c>
      <c r="F14" s="51">
        <v>1357.353602159</v>
      </c>
      <c r="G14" s="53">
        <v>6.7500000000000004E-2</v>
      </c>
      <c r="H14" s="53">
        <v>-0.12749345429021813</v>
      </c>
      <c r="I14" s="53">
        <v>2.358198119166072E-2</v>
      </c>
      <c r="J14" s="54">
        <v>34706.239999999998</v>
      </c>
      <c r="K14" s="54">
        <v>42724.32</v>
      </c>
      <c r="L14" s="54">
        <v>54135.27</v>
      </c>
      <c r="M14" s="54">
        <v>67001.39</v>
      </c>
      <c r="N14" s="54">
        <v>84680.27</v>
      </c>
      <c r="O14" s="53">
        <v>3.5924233E-2</v>
      </c>
      <c r="P14" s="53">
        <v>0.96407576699999997</v>
      </c>
      <c r="Q14" s="53">
        <v>0.121568627</v>
      </c>
      <c r="R14" s="53">
        <v>0.238562092</v>
      </c>
      <c r="S14" s="53">
        <v>0.267320261</v>
      </c>
      <c r="T14" s="53">
        <v>0.18954248400000001</v>
      </c>
      <c r="U14" s="53">
        <v>0.14444444400000001</v>
      </c>
      <c r="V14" s="53">
        <v>3.8562091999999999E-2</v>
      </c>
      <c r="W14" s="53">
        <v>0.26875407699999998</v>
      </c>
      <c r="X14" s="53">
        <v>0.68427919100000001</v>
      </c>
      <c r="Y14" s="53">
        <v>2.8701892E-2</v>
      </c>
      <c r="Z14" s="53">
        <v>8.4801040000000005E-3</v>
      </c>
      <c r="AA14" s="53">
        <v>9.7847360000000005E-3</v>
      </c>
      <c r="AB14" s="55">
        <v>3989.999999996</v>
      </c>
      <c r="AC14" s="56">
        <v>50791.999999995998</v>
      </c>
      <c r="AD14" s="56">
        <v>193</v>
      </c>
      <c r="AE14" s="56">
        <v>172</v>
      </c>
      <c r="AF14" s="56">
        <v>168</v>
      </c>
      <c r="AG14" s="56">
        <v>82</v>
      </c>
      <c r="AH14" s="55">
        <v>141</v>
      </c>
      <c r="AI14" s="44">
        <v>5.3960964E-2</v>
      </c>
      <c r="AJ14" s="56">
        <v>9</v>
      </c>
    </row>
    <row r="15" spans="1:36" ht="14.4" x14ac:dyDescent="0.55000000000000004">
      <c r="A15" s="41" t="s">
        <v>421</v>
      </c>
      <c r="B15" s="46" t="s">
        <v>323</v>
      </c>
      <c r="C15" t="s">
        <v>350</v>
      </c>
      <c r="D15" t="s">
        <v>351</v>
      </c>
      <c r="E15" s="50">
        <v>62.456767147000001</v>
      </c>
      <c r="F15" s="51">
        <v>93.665651299000004</v>
      </c>
      <c r="G15" s="53">
        <v>4.8333333333333332E-2</v>
      </c>
      <c r="H15" s="53">
        <v>-0.37223462297774423</v>
      </c>
      <c r="I15" s="53">
        <v>3.8678944321825025E-2</v>
      </c>
      <c r="J15" s="54">
        <v>26409.95</v>
      </c>
      <c r="K15" s="54">
        <v>29888.240000000002</v>
      </c>
      <c r="L15" s="54">
        <v>35018.67</v>
      </c>
      <c r="M15" s="54">
        <v>42407.92</v>
      </c>
      <c r="N15" s="54">
        <v>52950.02</v>
      </c>
      <c r="O15" s="53">
        <v>0.41935483899999998</v>
      </c>
      <c r="P15" s="53">
        <v>0.58064516099999997</v>
      </c>
      <c r="Q15" s="53">
        <v>0.21428571399999999</v>
      </c>
      <c r="R15" s="53">
        <v>0.157142857</v>
      </c>
      <c r="S15" s="53">
        <v>0.18571428600000001</v>
      </c>
      <c r="T15" s="53">
        <v>0.2</v>
      </c>
      <c r="U15" s="53">
        <v>0.171428571</v>
      </c>
      <c r="V15" s="53">
        <v>7.1428570999999996E-2</v>
      </c>
      <c r="W15" s="53">
        <v>0.25333333299999999</v>
      </c>
      <c r="X15" s="53">
        <v>0.48</v>
      </c>
      <c r="Y15" s="53">
        <v>6.6666666999999999E-2</v>
      </c>
      <c r="Z15" s="53">
        <v>6.6666666999999999E-2</v>
      </c>
      <c r="AA15" s="53">
        <v>0.133333334</v>
      </c>
      <c r="AB15" s="55">
        <v>0</v>
      </c>
      <c r="AC15" s="56">
        <v>602</v>
      </c>
      <c r="AD15" s="56">
        <v>0</v>
      </c>
      <c r="AE15" s="56">
        <v>0</v>
      </c>
      <c r="AF15" s="56">
        <v>0</v>
      </c>
      <c r="AG15" s="56">
        <v>0</v>
      </c>
      <c r="AH15" s="55">
        <v>1</v>
      </c>
      <c r="AI15" s="44">
        <v>3.8270200000000001E-4</v>
      </c>
      <c r="AJ15" s="56">
        <v>17</v>
      </c>
    </row>
    <row r="16" spans="1:36" ht="14.4" x14ac:dyDescent="0.55000000000000004">
      <c r="A16" s="41" t="s">
        <v>421</v>
      </c>
      <c r="B16" s="46" t="s">
        <v>323</v>
      </c>
      <c r="C16" t="s">
        <v>352</v>
      </c>
      <c r="D16" t="s">
        <v>353</v>
      </c>
      <c r="E16" s="50">
        <v>228.748689762</v>
      </c>
      <c r="F16" s="51">
        <v>213.49338534699999</v>
      </c>
      <c r="G16" s="53">
        <v>4.9166666666666664E-2</v>
      </c>
      <c r="H16" s="53">
        <v>-0.65009619606652991</v>
      </c>
      <c r="I16" s="53">
        <v>0.10517019663819938</v>
      </c>
      <c r="J16" s="54">
        <v>38091.56</v>
      </c>
      <c r="K16" s="54">
        <v>45880.83</v>
      </c>
      <c r="L16" s="54">
        <v>55539.58</v>
      </c>
      <c r="M16" s="54">
        <v>69214.91</v>
      </c>
      <c r="N16" s="54">
        <v>91434.23</v>
      </c>
      <c r="O16" s="53">
        <v>0.100436681</v>
      </c>
      <c r="P16" s="53">
        <v>0.89956331899999997</v>
      </c>
      <c r="Q16" s="53">
        <v>9.7345133E-2</v>
      </c>
      <c r="R16" s="53">
        <v>0.21681415900000001</v>
      </c>
      <c r="S16" s="53">
        <v>0.243362832</v>
      </c>
      <c r="T16" s="53">
        <v>0.27433628300000001</v>
      </c>
      <c r="U16" s="53">
        <v>0.146017699</v>
      </c>
      <c r="V16" s="53">
        <v>2.2123894000000002E-2</v>
      </c>
      <c r="W16" s="53">
        <v>0.33755274299999999</v>
      </c>
      <c r="X16" s="53">
        <v>0.52742615999999998</v>
      </c>
      <c r="Y16" s="53">
        <v>7.1729957999999996E-2</v>
      </c>
      <c r="Z16" s="53">
        <v>2.1097046000000001E-2</v>
      </c>
      <c r="AA16" s="53">
        <v>4.2194092000000002E-2</v>
      </c>
      <c r="AB16" s="55">
        <v>16</v>
      </c>
      <c r="AC16" s="56">
        <v>564</v>
      </c>
      <c r="AD16" s="56">
        <v>0</v>
      </c>
      <c r="AE16" s="56">
        <v>0</v>
      </c>
      <c r="AF16" s="56">
        <v>0</v>
      </c>
      <c r="AG16" s="56">
        <v>0</v>
      </c>
      <c r="AH16" s="55">
        <v>105</v>
      </c>
      <c r="AI16" s="44">
        <v>4.0183696999999997E-2</v>
      </c>
      <c r="AJ16" s="56">
        <v>11</v>
      </c>
    </row>
    <row r="17" spans="1:36" ht="14.4" x14ac:dyDescent="0.55000000000000004">
      <c r="A17" s="41" t="s">
        <v>421</v>
      </c>
      <c r="B17" s="46" t="s">
        <v>323</v>
      </c>
      <c r="C17" t="s">
        <v>354</v>
      </c>
      <c r="D17" t="s">
        <v>355</v>
      </c>
      <c r="E17" s="50">
        <v>211.85186959800001</v>
      </c>
      <c r="F17" s="51">
        <v>277.35033632699998</v>
      </c>
      <c r="G17" s="53">
        <v>3.7499999999999999E-2</v>
      </c>
      <c r="H17" s="53">
        <v>-6.174572336827569E-2</v>
      </c>
      <c r="I17" s="53">
        <v>2.437963186164278E-2</v>
      </c>
      <c r="J17" s="54">
        <v>45061.440000000002</v>
      </c>
      <c r="K17" s="54">
        <v>57160.61</v>
      </c>
      <c r="L17" s="54">
        <v>65731.19</v>
      </c>
      <c r="M17" s="54">
        <v>82457.570000000007</v>
      </c>
      <c r="N17" s="54">
        <v>101377.32</v>
      </c>
      <c r="O17" s="53">
        <v>2.3696682E-2</v>
      </c>
      <c r="P17" s="53">
        <v>0.97630331800000003</v>
      </c>
      <c r="Q17" s="53">
        <v>7.0422534999999994E-2</v>
      </c>
      <c r="R17" s="53">
        <v>0.29107981199999999</v>
      </c>
      <c r="S17" s="53">
        <v>0.27699530500000002</v>
      </c>
      <c r="T17" s="53">
        <v>0.18779342700000001</v>
      </c>
      <c r="U17" s="53">
        <v>0.150234742</v>
      </c>
      <c r="V17" s="53">
        <v>2.3474177999999998E-2</v>
      </c>
      <c r="W17" s="53">
        <v>0.40090090099999998</v>
      </c>
      <c r="X17" s="53">
        <v>0.50900900900000001</v>
      </c>
      <c r="Y17" s="53">
        <v>2.2522522999999999E-2</v>
      </c>
      <c r="Z17" s="53">
        <v>2.2522522999999999E-2</v>
      </c>
      <c r="AA17" s="53">
        <v>4.5045045999999998E-2</v>
      </c>
      <c r="AB17" s="55">
        <v>0</v>
      </c>
      <c r="AC17" s="56">
        <v>0</v>
      </c>
      <c r="AD17" s="56">
        <v>12</v>
      </c>
      <c r="AE17" s="56">
        <v>108</v>
      </c>
      <c r="AF17" s="56">
        <v>0</v>
      </c>
      <c r="AG17" s="56">
        <v>0</v>
      </c>
      <c r="AH17" s="55">
        <v>203</v>
      </c>
      <c r="AI17" s="44">
        <v>7.7688481000000004E-2</v>
      </c>
      <c r="AJ17" s="56">
        <v>7</v>
      </c>
    </row>
    <row r="18" spans="1:36" ht="14.4" x14ac:dyDescent="0.55000000000000004">
      <c r="A18" s="41" t="s">
        <v>421</v>
      </c>
      <c r="B18" s="46" t="s">
        <v>323</v>
      </c>
      <c r="C18" t="s">
        <v>357</v>
      </c>
      <c r="D18" t="s">
        <v>358</v>
      </c>
      <c r="E18" s="50">
        <v>180.46652239100001</v>
      </c>
      <c r="F18" s="51">
        <v>166.267732954</v>
      </c>
      <c r="G18" s="53">
        <v>5.6666666666666671E-2</v>
      </c>
      <c r="H18" s="53">
        <v>-0.47141475214134693</v>
      </c>
      <c r="I18" s="53">
        <v>8.1582942104359207E-2</v>
      </c>
      <c r="J18" s="54">
        <v>34684.910000000003</v>
      </c>
      <c r="K18" s="54">
        <v>50665.16</v>
      </c>
      <c r="L18" s="54">
        <v>65384.82</v>
      </c>
      <c r="M18" s="54">
        <v>92286.98</v>
      </c>
      <c r="N18" s="54">
        <v>97092.41</v>
      </c>
      <c r="O18" s="53">
        <v>2.8409091000000001E-2</v>
      </c>
      <c r="P18" s="53">
        <v>0.971590909</v>
      </c>
      <c r="Q18" s="53">
        <v>8.2872927999999998E-2</v>
      </c>
      <c r="R18" s="53">
        <v>0.26519336999999998</v>
      </c>
      <c r="S18" s="53">
        <v>0.26519336999999998</v>
      </c>
      <c r="T18" s="53">
        <v>0.254143646</v>
      </c>
      <c r="U18" s="53">
        <v>0.10497237600000001</v>
      </c>
      <c r="V18" s="53">
        <v>2.7624309E-2</v>
      </c>
      <c r="W18" s="53">
        <v>0.27461139899999998</v>
      </c>
      <c r="X18" s="53">
        <v>0.585492228</v>
      </c>
      <c r="Y18" s="53">
        <v>6.2176165999999998E-2</v>
      </c>
      <c r="Z18" s="53">
        <v>2.5906736E-2</v>
      </c>
      <c r="AA18" s="53">
        <v>5.1813471999999999E-2</v>
      </c>
      <c r="AB18" s="55">
        <v>0</v>
      </c>
      <c r="AC18" s="56">
        <v>462</v>
      </c>
      <c r="AD18" s="56">
        <v>8</v>
      </c>
      <c r="AE18" s="56">
        <v>34</v>
      </c>
      <c r="AF18" s="56">
        <v>0</v>
      </c>
      <c r="AG18" s="56">
        <v>0</v>
      </c>
      <c r="AH18" s="55">
        <v>132</v>
      </c>
      <c r="AI18" s="44">
        <v>5.0516647999999997E-2</v>
      </c>
      <c r="AJ18" s="56">
        <v>10</v>
      </c>
    </row>
    <row r="19" spans="1:36" ht="14.4" x14ac:dyDescent="0.55000000000000004">
      <c r="A19" s="41" t="s">
        <v>421</v>
      </c>
      <c r="B19" s="46" t="s">
        <v>323</v>
      </c>
      <c r="C19" t="s">
        <v>359</v>
      </c>
      <c r="D19" t="s">
        <v>360</v>
      </c>
      <c r="E19" s="50">
        <v>148.396635119</v>
      </c>
      <c r="F19" s="51">
        <v>184.85573672300001</v>
      </c>
      <c r="G19" s="53">
        <v>9.0000000000000011E-2</v>
      </c>
      <c r="H19" s="53">
        <v>-0.39400492862641651</v>
      </c>
      <c r="I19" s="53">
        <v>0.32062098899915148</v>
      </c>
      <c r="J19" s="54">
        <v>28937.91</v>
      </c>
      <c r="K19" s="54">
        <v>35023.71</v>
      </c>
      <c r="L19" s="54">
        <v>41671.480000000003</v>
      </c>
      <c r="M19" s="54">
        <v>47752.98</v>
      </c>
      <c r="N19" s="54">
        <v>52102.04</v>
      </c>
      <c r="O19" s="53">
        <v>3.4482759000000002E-2</v>
      </c>
      <c r="P19" s="53">
        <v>0.96551724100000003</v>
      </c>
      <c r="Q19" s="53">
        <v>0.34931506800000001</v>
      </c>
      <c r="R19" s="53">
        <v>0.280821918</v>
      </c>
      <c r="S19" s="53">
        <v>0.178082192</v>
      </c>
      <c r="T19" s="53">
        <v>0.123287671</v>
      </c>
      <c r="U19" s="53">
        <v>3.4246575000000001E-2</v>
      </c>
      <c r="V19" s="53">
        <v>3.4246575000000001E-2</v>
      </c>
      <c r="W19" s="53">
        <v>0.11320754700000001</v>
      </c>
      <c r="X19" s="53">
        <v>0.79245283</v>
      </c>
      <c r="Y19" s="53">
        <v>3.1446541000000001E-2</v>
      </c>
      <c r="Z19" s="53">
        <v>3.1446541000000001E-2</v>
      </c>
      <c r="AA19" s="53">
        <v>3.1446541000000001E-2</v>
      </c>
      <c r="AB19" s="55">
        <v>0</v>
      </c>
      <c r="AC19" s="56">
        <v>0</v>
      </c>
      <c r="AD19" s="56">
        <v>0</v>
      </c>
      <c r="AE19" s="56">
        <v>0</v>
      </c>
      <c r="AF19" s="56">
        <v>0</v>
      </c>
      <c r="AG19" s="56">
        <v>0</v>
      </c>
      <c r="AH19" s="55">
        <v>35</v>
      </c>
      <c r="AI19" s="44">
        <v>1.3394566E-2</v>
      </c>
      <c r="AJ19" s="56">
        <v>14</v>
      </c>
    </row>
    <row r="20" spans="1:36" ht="14.4" x14ac:dyDescent="0.55000000000000004">
      <c r="A20" s="41" t="s">
        <v>421</v>
      </c>
      <c r="B20" s="46" t="s">
        <v>323</v>
      </c>
      <c r="C20" t="s">
        <v>361</v>
      </c>
      <c r="D20" t="s">
        <v>362</v>
      </c>
      <c r="E20" s="50">
        <v>134.584818179</v>
      </c>
      <c r="F20" s="51">
        <v>163.235234281</v>
      </c>
      <c r="G20" s="53">
        <v>7.5833333333333336E-2</v>
      </c>
      <c r="H20" s="53">
        <v>-9.6605220420725293E-2</v>
      </c>
      <c r="I20" s="53">
        <v>-2.0067028477223921E-2</v>
      </c>
      <c r="J20" s="54">
        <v>32185.51</v>
      </c>
      <c r="K20" s="54">
        <v>36005.120000000003</v>
      </c>
      <c r="L20" s="54">
        <v>42429.04</v>
      </c>
      <c r="M20" s="54">
        <v>50938.17</v>
      </c>
      <c r="N20" s="54">
        <v>58515.49</v>
      </c>
      <c r="O20" s="53">
        <v>3.6496349999999997E-2</v>
      </c>
      <c r="P20" s="53">
        <v>0.96350365000000004</v>
      </c>
      <c r="Q20" s="53">
        <v>0.113636364</v>
      </c>
      <c r="R20" s="53">
        <v>0.234848485</v>
      </c>
      <c r="S20" s="53">
        <v>0.25757575799999999</v>
      </c>
      <c r="T20" s="53">
        <v>0.212121212</v>
      </c>
      <c r="U20" s="53">
        <v>0.143939394</v>
      </c>
      <c r="V20" s="53">
        <v>3.7878787999999997E-2</v>
      </c>
      <c r="W20" s="53">
        <v>0.36301369900000002</v>
      </c>
      <c r="X20" s="53">
        <v>0.53424657499999995</v>
      </c>
      <c r="Y20" s="53">
        <v>3.4246575000000001E-2</v>
      </c>
      <c r="Z20" s="53">
        <v>0</v>
      </c>
      <c r="AA20" s="53">
        <v>6.8493150000000003E-2</v>
      </c>
      <c r="AB20" s="55">
        <v>0</v>
      </c>
      <c r="AC20" s="56">
        <v>0</v>
      </c>
      <c r="AD20" s="56">
        <v>0</v>
      </c>
      <c r="AE20" s="56">
        <v>0</v>
      </c>
      <c r="AF20" s="56">
        <v>0</v>
      </c>
      <c r="AG20" s="56">
        <v>0</v>
      </c>
      <c r="AH20" s="55">
        <v>49</v>
      </c>
      <c r="AI20" s="44">
        <v>1.8752392E-2</v>
      </c>
      <c r="AJ20" s="56">
        <v>13</v>
      </c>
    </row>
    <row r="21" spans="1:36" ht="14.4" x14ac:dyDescent="0.55000000000000004">
      <c r="A21" s="41" t="s">
        <v>421</v>
      </c>
      <c r="B21" s="46" t="s">
        <v>323</v>
      </c>
      <c r="C21" t="s">
        <v>363</v>
      </c>
      <c r="D21" t="s">
        <v>364</v>
      </c>
      <c r="E21" s="50">
        <v>56.712994062</v>
      </c>
      <c r="F21" s="51">
        <v>65.342343830000004</v>
      </c>
      <c r="G21" s="53">
        <v>8.3333333333333329E-2</v>
      </c>
      <c r="H21" s="53">
        <v>-0.40637751578116615</v>
      </c>
      <c r="I21" s="53">
        <v>2.9807059880350936E-3</v>
      </c>
      <c r="J21" s="54">
        <v>35182.04</v>
      </c>
      <c r="K21" s="54">
        <v>40290.519999999997</v>
      </c>
      <c r="L21" s="54">
        <v>47014.16</v>
      </c>
      <c r="M21" s="54">
        <v>55711.25</v>
      </c>
      <c r="N21" s="54">
        <v>65024.41</v>
      </c>
      <c r="O21" s="53">
        <v>8.1967212999999997E-2</v>
      </c>
      <c r="P21" s="53">
        <v>0.91803278700000002</v>
      </c>
      <c r="Q21" s="53">
        <v>0.22388059699999999</v>
      </c>
      <c r="R21" s="53">
        <v>0.20895522399999999</v>
      </c>
      <c r="S21" s="53">
        <v>0.253731343</v>
      </c>
      <c r="T21" s="53">
        <v>0.16417910399999999</v>
      </c>
      <c r="U21" s="53">
        <v>7.4626866E-2</v>
      </c>
      <c r="V21" s="53">
        <v>7.4626866E-2</v>
      </c>
      <c r="W21" s="53">
        <v>0.366666667</v>
      </c>
      <c r="X21" s="53">
        <v>0.55000000000000004</v>
      </c>
      <c r="Y21" s="53">
        <v>8.3333332999999996E-2</v>
      </c>
      <c r="Z21" s="53">
        <v>0</v>
      </c>
      <c r="AA21" s="53">
        <v>0</v>
      </c>
      <c r="AB21" s="55">
        <v>0</v>
      </c>
      <c r="AC21" s="56">
        <v>0</v>
      </c>
      <c r="AD21" s="56">
        <v>0</v>
      </c>
      <c r="AE21" s="56">
        <v>0</v>
      </c>
      <c r="AF21" s="56">
        <v>0</v>
      </c>
      <c r="AG21" s="56">
        <v>0</v>
      </c>
      <c r="AH21" s="55">
        <v>8</v>
      </c>
      <c r="AI21" s="44">
        <v>3.0616150000000002E-3</v>
      </c>
      <c r="AJ21" s="56">
        <v>16</v>
      </c>
    </row>
    <row r="22" spans="1:36" ht="14.4" x14ac:dyDescent="0.55000000000000004">
      <c r="A22" s="41" t="s">
        <v>421</v>
      </c>
      <c r="B22" s="46" t="s">
        <v>323</v>
      </c>
      <c r="C22" t="s">
        <v>365</v>
      </c>
      <c r="D22" t="s">
        <v>366</v>
      </c>
      <c r="E22" s="50">
        <v>2.8395924670000001</v>
      </c>
      <c r="F22" s="51">
        <v>1.3563497790000001</v>
      </c>
      <c r="G22" s="53">
        <v>0</v>
      </c>
      <c r="H22" s="53">
        <v>-0.72023447822607178</v>
      </c>
      <c r="I22" s="53">
        <v>-5.7849551268020029E-2</v>
      </c>
      <c r="J22" s="54">
        <v>0</v>
      </c>
      <c r="K22" s="54">
        <v>0</v>
      </c>
      <c r="L22" s="54">
        <v>0</v>
      </c>
      <c r="M22" s="54">
        <v>0</v>
      </c>
      <c r="N22" s="54">
        <v>0</v>
      </c>
      <c r="O22" s="53">
        <v>0.5</v>
      </c>
      <c r="P22" s="53">
        <v>0.5</v>
      </c>
      <c r="Q22" s="53">
        <v>0</v>
      </c>
      <c r="R22" s="53">
        <v>0.2</v>
      </c>
      <c r="S22" s="53">
        <v>0.2</v>
      </c>
      <c r="T22" s="53">
        <v>0.2</v>
      </c>
      <c r="U22" s="53">
        <v>0.2</v>
      </c>
      <c r="V22" s="53">
        <v>0.2</v>
      </c>
      <c r="W22" s="53">
        <v>0.5</v>
      </c>
      <c r="X22" s="53">
        <v>0.5</v>
      </c>
      <c r="Y22" s="53">
        <v>0</v>
      </c>
      <c r="Z22" s="53">
        <v>0</v>
      </c>
      <c r="AA22" s="53">
        <v>0</v>
      </c>
      <c r="AB22" s="55">
        <v>0</v>
      </c>
      <c r="AC22" s="56">
        <v>0</v>
      </c>
      <c r="AD22" s="56">
        <v>0</v>
      </c>
      <c r="AE22" s="56">
        <v>0</v>
      </c>
      <c r="AF22" s="56">
        <v>0</v>
      </c>
      <c r="AG22" s="56">
        <v>0</v>
      </c>
      <c r="AH22" s="55">
        <v>1</v>
      </c>
      <c r="AI22" s="44">
        <v>3.8270200000000001E-4</v>
      </c>
      <c r="AJ22" s="56">
        <v>17</v>
      </c>
    </row>
    <row r="23" spans="1:36" ht="14.4" x14ac:dyDescent="0.55000000000000004">
      <c r="A23" s="41" t="s">
        <v>421</v>
      </c>
      <c r="B23" s="46" t="s">
        <v>367</v>
      </c>
      <c r="C23" t="s">
        <v>368</v>
      </c>
      <c r="D23" t="s">
        <v>369</v>
      </c>
      <c r="E23" s="50">
        <v>2638.6320062049999</v>
      </c>
      <c r="F23" s="51">
        <v>2535.8823248650001</v>
      </c>
      <c r="G23" s="53">
        <v>6.9166666666666668E-2</v>
      </c>
      <c r="H23" s="53">
        <v>0.96886416463055458</v>
      </c>
      <c r="I23" s="53">
        <v>0.25153660568401182</v>
      </c>
      <c r="J23" s="54">
        <v>35722.67</v>
      </c>
      <c r="K23" s="54">
        <v>43919.77</v>
      </c>
      <c r="L23" s="54">
        <v>56555.31</v>
      </c>
      <c r="M23" s="54">
        <v>66603.100000000006</v>
      </c>
      <c r="N23" s="54">
        <v>72434.820000000007</v>
      </c>
      <c r="O23" s="53">
        <v>2.6156179000000002E-2</v>
      </c>
      <c r="P23" s="53">
        <v>0.973843821</v>
      </c>
      <c r="Q23" s="53">
        <v>0.114274867</v>
      </c>
      <c r="R23" s="53">
        <v>0.26082004600000003</v>
      </c>
      <c r="S23" s="53">
        <v>0.24943052399999999</v>
      </c>
      <c r="T23" s="53">
        <v>0.208048595</v>
      </c>
      <c r="U23" s="53">
        <v>0.12832194399999999</v>
      </c>
      <c r="V23" s="53">
        <v>3.9104024000000001E-2</v>
      </c>
      <c r="W23" s="53">
        <v>0.32462121199999999</v>
      </c>
      <c r="X23" s="53">
        <v>0.62954545500000003</v>
      </c>
      <c r="Y23" s="53">
        <v>3.0681818E-2</v>
      </c>
      <c r="Z23" s="53">
        <v>6.4393940000000002E-3</v>
      </c>
      <c r="AA23" s="53">
        <v>8.7121209999999998E-3</v>
      </c>
      <c r="AB23" s="55">
        <v>0</v>
      </c>
      <c r="AC23" s="56">
        <v>0</v>
      </c>
      <c r="AD23" s="56">
        <v>215</v>
      </c>
      <c r="AE23" s="56">
        <v>294</v>
      </c>
      <c r="AF23" s="56">
        <v>0</v>
      </c>
      <c r="AG23" s="56">
        <v>0</v>
      </c>
      <c r="AH23" s="55">
        <v>351</v>
      </c>
      <c r="AI23" s="44">
        <v>0.57730263199999998</v>
      </c>
      <c r="AJ23" s="56">
        <v>1</v>
      </c>
    </row>
    <row r="24" spans="1:36" ht="14.4" x14ac:dyDescent="0.55000000000000004">
      <c r="A24" s="41" t="s">
        <v>421</v>
      </c>
      <c r="B24" s="46" t="s">
        <v>367</v>
      </c>
      <c r="C24" t="s">
        <v>371</v>
      </c>
      <c r="D24" t="s">
        <v>372</v>
      </c>
      <c r="E24" s="50">
        <v>603.85088778099998</v>
      </c>
      <c r="F24" s="51">
        <v>574.693780758</v>
      </c>
      <c r="G24" s="53">
        <v>4.8333333333333332E-2</v>
      </c>
      <c r="H24" s="53">
        <v>0.15725417488075424</v>
      </c>
      <c r="I24" s="53">
        <v>3.5371568091072156E-2</v>
      </c>
      <c r="J24" s="54">
        <v>37774.61</v>
      </c>
      <c r="K24" s="54">
        <v>45588.22</v>
      </c>
      <c r="L24" s="54">
        <v>55870.82</v>
      </c>
      <c r="M24" s="54">
        <v>68471.11</v>
      </c>
      <c r="N24" s="54">
        <v>76956.02</v>
      </c>
      <c r="O24" s="53">
        <v>8.3056480000000005E-3</v>
      </c>
      <c r="P24" s="53">
        <v>0.991694352</v>
      </c>
      <c r="Q24" s="53">
        <v>8.8962108999999998E-2</v>
      </c>
      <c r="R24" s="53">
        <v>0.20757825399999999</v>
      </c>
      <c r="S24" s="53">
        <v>0.25205930799999998</v>
      </c>
      <c r="T24" s="53">
        <v>0.21911037899999999</v>
      </c>
      <c r="U24" s="53">
        <v>0.18121910999999999</v>
      </c>
      <c r="V24" s="53">
        <v>5.1070839999999999E-2</v>
      </c>
      <c r="W24" s="53">
        <v>0.43414634099999999</v>
      </c>
      <c r="X24" s="53">
        <v>0.50731707299999995</v>
      </c>
      <c r="Y24" s="53">
        <v>2.6016259999999999E-2</v>
      </c>
      <c r="Z24" s="53">
        <v>8.1300810000000008E-3</v>
      </c>
      <c r="AA24" s="53">
        <v>2.4390244000000002E-2</v>
      </c>
      <c r="AB24" s="55">
        <v>0</v>
      </c>
      <c r="AC24" s="56">
        <v>0</v>
      </c>
      <c r="AD24" s="56">
        <v>0</v>
      </c>
      <c r="AE24" s="56">
        <v>0</v>
      </c>
      <c r="AF24" s="56">
        <v>5</v>
      </c>
      <c r="AG24" s="56">
        <v>5</v>
      </c>
      <c r="AH24" s="55">
        <v>92</v>
      </c>
      <c r="AI24" s="44">
        <v>0.15131578900000001</v>
      </c>
      <c r="AJ24" s="56">
        <v>2</v>
      </c>
    </row>
    <row r="25" spans="1:36" ht="14.4" x14ac:dyDescent="0.55000000000000004">
      <c r="A25" s="41" t="s">
        <v>421</v>
      </c>
      <c r="B25" s="46" t="s">
        <v>367</v>
      </c>
      <c r="C25" t="s">
        <v>373</v>
      </c>
      <c r="D25" t="s">
        <v>374</v>
      </c>
      <c r="E25" s="50">
        <v>326.85519956799999</v>
      </c>
      <c r="F25" s="51">
        <v>324.18552793999999</v>
      </c>
      <c r="G25" s="53">
        <v>5.8333333333333327E-2</v>
      </c>
      <c r="H25" s="53">
        <v>1.0324088233925421</v>
      </c>
      <c r="I25" s="53">
        <v>3.3534440720193154E-2</v>
      </c>
      <c r="J25" s="54">
        <v>34772.879999999997</v>
      </c>
      <c r="K25" s="54">
        <v>41549.68</v>
      </c>
      <c r="L25" s="54">
        <v>54475.15</v>
      </c>
      <c r="M25" s="54">
        <v>75267.78</v>
      </c>
      <c r="N25" s="54">
        <v>93177.79</v>
      </c>
      <c r="O25" s="53">
        <v>0.113149847</v>
      </c>
      <c r="P25" s="53">
        <v>0.88685015300000003</v>
      </c>
      <c r="Q25" s="53">
        <v>4.5180722999999999E-2</v>
      </c>
      <c r="R25" s="53">
        <v>0.12349397600000001</v>
      </c>
      <c r="S25" s="53">
        <v>0.201807229</v>
      </c>
      <c r="T25" s="53">
        <v>0.23192771100000001</v>
      </c>
      <c r="U25" s="53">
        <v>0.27108433700000001</v>
      </c>
      <c r="V25" s="53">
        <v>0.12650602399999999</v>
      </c>
      <c r="W25" s="53">
        <v>0.449101796</v>
      </c>
      <c r="X25" s="53">
        <v>0.41916167700000001</v>
      </c>
      <c r="Y25" s="53">
        <v>7.1856287000000005E-2</v>
      </c>
      <c r="Z25" s="53">
        <v>1.497006E-2</v>
      </c>
      <c r="AA25" s="53">
        <v>4.4910180000000001E-2</v>
      </c>
      <c r="AB25" s="55">
        <v>1120</v>
      </c>
      <c r="AC25" s="56">
        <v>10584</v>
      </c>
      <c r="AD25" s="56">
        <v>0</v>
      </c>
      <c r="AE25" s="56">
        <v>0</v>
      </c>
      <c r="AF25" s="56">
        <v>0</v>
      </c>
      <c r="AG25" s="56">
        <v>0</v>
      </c>
      <c r="AH25" s="55">
        <v>70</v>
      </c>
      <c r="AI25" s="44">
        <v>0.115131579</v>
      </c>
      <c r="AJ25" s="56">
        <v>3</v>
      </c>
    </row>
    <row r="26" spans="1:36" ht="14.4" x14ac:dyDescent="0.55000000000000004">
      <c r="A26" s="41" t="s">
        <v>421</v>
      </c>
      <c r="B26" s="46" t="s">
        <v>367</v>
      </c>
      <c r="C26" t="s">
        <v>375</v>
      </c>
      <c r="D26" t="s">
        <v>376</v>
      </c>
      <c r="E26" s="50">
        <v>205.57111318400001</v>
      </c>
      <c r="F26" s="51">
        <v>227.629096605</v>
      </c>
      <c r="G26" s="53">
        <v>5.3333333333333337E-2</v>
      </c>
      <c r="H26" s="53">
        <v>0.51052678806079355</v>
      </c>
      <c r="I26" s="53">
        <v>3.926925917735552E-2</v>
      </c>
      <c r="J26" s="54">
        <v>23229.360000000001</v>
      </c>
      <c r="K26" s="54">
        <v>30290.11</v>
      </c>
      <c r="L26" s="54">
        <v>38111.58</v>
      </c>
      <c r="M26" s="54">
        <v>47130.16</v>
      </c>
      <c r="N26" s="54">
        <v>57468.76</v>
      </c>
      <c r="O26" s="53">
        <v>0.65533980599999997</v>
      </c>
      <c r="P26" s="53">
        <v>0.34466019399999998</v>
      </c>
      <c r="Q26" s="53">
        <v>0.10144927500000001</v>
      </c>
      <c r="R26" s="53">
        <v>0.25120772899999999</v>
      </c>
      <c r="S26" s="53">
        <v>0.246376812</v>
      </c>
      <c r="T26" s="53">
        <v>0.20289855100000001</v>
      </c>
      <c r="U26" s="53">
        <v>0.13526569999999999</v>
      </c>
      <c r="V26" s="53">
        <v>6.2801932000000005E-2</v>
      </c>
      <c r="W26" s="53">
        <v>0.33014354099999998</v>
      </c>
      <c r="X26" s="53">
        <v>0.57416267899999995</v>
      </c>
      <c r="Y26" s="53">
        <v>2.3923445000000002E-2</v>
      </c>
      <c r="Z26" s="53">
        <v>2.3923445000000002E-2</v>
      </c>
      <c r="AA26" s="53">
        <v>4.7846890000000003E-2</v>
      </c>
      <c r="AB26" s="55">
        <v>2088</v>
      </c>
      <c r="AC26" s="56">
        <v>14166</v>
      </c>
      <c r="AD26" s="56">
        <v>0</v>
      </c>
      <c r="AE26" s="56">
        <v>0</v>
      </c>
      <c r="AF26" s="56">
        <v>0</v>
      </c>
      <c r="AG26" s="56">
        <v>0</v>
      </c>
      <c r="AH26" s="55">
        <v>0</v>
      </c>
      <c r="AI26" s="44">
        <v>0</v>
      </c>
      <c r="AJ26" s="56">
        <v>0</v>
      </c>
    </row>
    <row r="27" spans="1:36" ht="14.4" x14ac:dyDescent="0.55000000000000004">
      <c r="A27" s="41" t="s">
        <v>421</v>
      </c>
      <c r="B27" s="46" t="s">
        <v>367</v>
      </c>
      <c r="C27" t="s">
        <v>377</v>
      </c>
      <c r="D27" t="s">
        <v>378</v>
      </c>
      <c r="E27" s="50">
        <v>212.12661849</v>
      </c>
      <c r="F27" s="51">
        <v>191.05291494799999</v>
      </c>
      <c r="G27" s="53">
        <v>6.6666666666666666E-2</v>
      </c>
      <c r="H27" s="53">
        <v>0.16750962557153223</v>
      </c>
      <c r="I27" s="53">
        <v>3.3190614417548475E-2</v>
      </c>
      <c r="J27" s="54">
        <v>33579.449999999997</v>
      </c>
      <c r="K27" s="54">
        <v>44011.33</v>
      </c>
      <c r="L27" s="54">
        <v>58242.77</v>
      </c>
      <c r="M27" s="54">
        <v>73729.490000000005</v>
      </c>
      <c r="N27" s="54">
        <v>95733.72</v>
      </c>
      <c r="O27" s="53">
        <v>0.164319249</v>
      </c>
      <c r="P27" s="53">
        <v>0.83568075100000005</v>
      </c>
      <c r="Q27" s="53">
        <v>0.11320754700000001</v>
      </c>
      <c r="R27" s="53">
        <v>0.26886792500000001</v>
      </c>
      <c r="S27" s="53">
        <v>0.235849057</v>
      </c>
      <c r="T27" s="53">
        <v>0.18396226399999999</v>
      </c>
      <c r="U27" s="53">
        <v>0.14150943399999999</v>
      </c>
      <c r="V27" s="53">
        <v>5.6603774000000003E-2</v>
      </c>
      <c r="W27" s="53">
        <v>0.36073059400000002</v>
      </c>
      <c r="X27" s="53">
        <v>0.54794520499999999</v>
      </c>
      <c r="Y27" s="53">
        <v>2.2831049999999999E-2</v>
      </c>
      <c r="Z27" s="53">
        <v>2.2831049999999999E-2</v>
      </c>
      <c r="AA27" s="53">
        <v>4.5662099999999997E-2</v>
      </c>
      <c r="AB27" s="55">
        <v>686</v>
      </c>
      <c r="AC27" s="56">
        <v>8316</v>
      </c>
      <c r="AD27" s="56">
        <v>0</v>
      </c>
      <c r="AE27" s="56">
        <v>0</v>
      </c>
      <c r="AF27" s="56">
        <v>49</v>
      </c>
      <c r="AG27" s="56">
        <v>10</v>
      </c>
      <c r="AH27" s="55">
        <v>13</v>
      </c>
      <c r="AI27" s="44">
        <v>2.1381579000000001E-2</v>
      </c>
      <c r="AJ27" s="56">
        <v>7</v>
      </c>
    </row>
    <row r="28" spans="1:36" ht="14.4" x14ac:dyDescent="0.55000000000000004">
      <c r="A28" s="41" t="s">
        <v>421</v>
      </c>
      <c r="B28" s="46" t="s">
        <v>367</v>
      </c>
      <c r="C28" t="s">
        <v>379</v>
      </c>
      <c r="D28" t="s">
        <v>380</v>
      </c>
      <c r="E28" s="50">
        <v>185.98870845799999</v>
      </c>
      <c r="F28" s="51">
        <v>179.56387442400001</v>
      </c>
      <c r="G28" s="53">
        <v>0.04</v>
      </c>
      <c r="H28" s="53">
        <v>-0.30120230520272118</v>
      </c>
      <c r="I28" s="53">
        <v>1.0205430333576595E-2</v>
      </c>
      <c r="J28" s="54">
        <v>43764.26</v>
      </c>
      <c r="K28" s="54">
        <v>60812.53</v>
      </c>
      <c r="L28" s="54">
        <v>76603.38</v>
      </c>
      <c r="M28" s="54">
        <v>90012.22</v>
      </c>
      <c r="N28" s="54">
        <v>98778.79</v>
      </c>
      <c r="O28" s="53">
        <v>0.16666666699999999</v>
      </c>
      <c r="P28" s="53">
        <v>0.83333333300000001</v>
      </c>
      <c r="Q28" s="53">
        <v>0.12021857900000001</v>
      </c>
      <c r="R28" s="53">
        <v>0.21311475399999999</v>
      </c>
      <c r="S28" s="53">
        <v>0.23497267799999999</v>
      </c>
      <c r="T28" s="53">
        <v>0.229508197</v>
      </c>
      <c r="U28" s="53">
        <v>0.17486338800000001</v>
      </c>
      <c r="V28" s="53">
        <v>2.7322404000000002E-2</v>
      </c>
      <c r="W28" s="53">
        <v>0.39583333300000001</v>
      </c>
      <c r="X28" s="53">
        <v>0.41145833300000001</v>
      </c>
      <c r="Y28" s="53">
        <v>8.8541667000000004E-2</v>
      </c>
      <c r="Z28" s="53">
        <v>2.6041667000000001E-2</v>
      </c>
      <c r="AA28" s="53">
        <v>7.8125E-2</v>
      </c>
      <c r="AB28" s="55">
        <v>1596</v>
      </c>
      <c r="AC28" s="56">
        <v>19292</v>
      </c>
      <c r="AD28" s="56">
        <v>0</v>
      </c>
      <c r="AE28" s="56">
        <v>0</v>
      </c>
      <c r="AF28" s="56">
        <v>0</v>
      </c>
      <c r="AG28" s="56">
        <v>0</v>
      </c>
      <c r="AH28" s="55">
        <v>36</v>
      </c>
      <c r="AI28" s="44">
        <v>5.9210525999999999E-2</v>
      </c>
      <c r="AJ28" s="56">
        <v>4</v>
      </c>
    </row>
    <row r="29" spans="1:36" ht="14.4" x14ac:dyDescent="0.55000000000000004">
      <c r="A29" s="41" t="s">
        <v>421</v>
      </c>
      <c r="B29" s="46" t="s">
        <v>367</v>
      </c>
      <c r="C29" t="s">
        <v>381</v>
      </c>
      <c r="D29" t="s">
        <v>382</v>
      </c>
      <c r="E29" s="50">
        <v>126.699687043</v>
      </c>
      <c r="F29" s="51">
        <v>117.77426659699999</v>
      </c>
      <c r="G29" s="53">
        <v>6.3333333333333339E-2</v>
      </c>
      <c r="H29" s="53">
        <v>-0.12041679538591039</v>
      </c>
      <c r="I29" s="53">
        <v>2.8923593234735423E-2</v>
      </c>
      <c r="J29" s="54">
        <v>30065.96</v>
      </c>
      <c r="K29" s="54">
        <v>37096.25</v>
      </c>
      <c r="L29" s="54">
        <v>47519.08</v>
      </c>
      <c r="M29" s="54">
        <v>62851.06</v>
      </c>
      <c r="N29" s="54">
        <v>79330.45</v>
      </c>
      <c r="O29" s="53">
        <v>8.7301587E-2</v>
      </c>
      <c r="P29" s="53">
        <v>0.91269841299999999</v>
      </c>
      <c r="Q29" s="53">
        <v>0.12295082</v>
      </c>
      <c r="R29" s="53">
        <v>0.25409836099999999</v>
      </c>
      <c r="S29" s="53">
        <v>0.23770491799999999</v>
      </c>
      <c r="T29" s="53">
        <v>0.18852458999999999</v>
      </c>
      <c r="U29" s="53">
        <v>0.155737705</v>
      </c>
      <c r="V29" s="53">
        <v>4.0983606999999998E-2</v>
      </c>
      <c r="W29" s="53">
        <v>0.428571429</v>
      </c>
      <c r="X29" s="53">
        <v>0.428571429</v>
      </c>
      <c r="Y29" s="53">
        <v>3.5714285999999998E-2</v>
      </c>
      <c r="Z29" s="53">
        <v>3.5714285999999998E-2</v>
      </c>
      <c r="AA29" s="53">
        <v>7.1428571999999996E-2</v>
      </c>
      <c r="AB29" s="55">
        <v>98</v>
      </c>
      <c r="AC29" s="56">
        <v>1624</v>
      </c>
      <c r="AD29" s="56">
        <v>0</v>
      </c>
      <c r="AE29" s="56">
        <v>0</v>
      </c>
      <c r="AF29" s="56">
        <v>0</v>
      </c>
      <c r="AG29" s="56">
        <v>0</v>
      </c>
      <c r="AH29" s="55">
        <v>3</v>
      </c>
      <c r="AI29" s="44">
        <v>4.934211E-3</v>
      </c>
      <c r="AJ29" s="56">
        <v>9</v>
      </c>
    </row>
    <row r="30" spans="1:36" ht="14.4" x14ac:dyDescent="0.55000000000000004">
      <c r="A30" s="41" t="s">
        <v>421</v>
      </c>
      <c r="B30" s="46" t="s">
        <v>367</v>
      </c>
      <c r="C30" t="s">
        <v>383</v>
      </c>
      <c r="D30" t="s">
        <v>384</v>
      </c>
      <c r="E30" s="50">
        <v>46.679166655000003</v>
      </c>
      <c r="F30" s="51">
        <v>46.177433243999999</v>
      </c>
      <c r="G30" s="53">
        <v>5.3333333333333337E-2</v>
      </c>
      <c r="H30" s="53">
        <v>-0.40761319222683146</v>
      </c>
      <c r="I30" s="53">
        <v>7.972836095181994E-2</v>
      </c>
      <c r="J30" s="54">
        <v>36702.65</v>
      </c>
      <c r="K30" s="54">
        <v>50279.11</v>
      </c>
      <c r="L30" s="54">
        <v>67741.960000000006</v>
      </c>
      <c r="M30" s="54">
        <v>76064</v>
      </c>
      <c r="N30" s="54">
        <v>81402.59</v>
      </c>
      <c r="O30" s="53">
        <v>0.11904761899999999</v>
      </c>
      <c r="P30" s="53">
        <v>0.88095238099999995</v>
      </c>
      <c r="Q30" s="53">
        <v>0.20408163300000001</v>
      </c>
      <c r="R30" s="53">
        <v>0.244897959</v>
      </c>
      <c r="S30" s="53">
        <v>0.244897959</v>
      </c>
      <c r="T30" s="53">
        <v>0.10204081600000001</v>
      </c>
      <c r="U30" s="53">
        <v>0.10204081600000001</v>
      </c>
      <c r="V30" s="53">
        <v>0.10204081600000001</v>
      </c>
      <c r="W30" s="53">
        <v>0.30508474600000002</v>
      </c>
      <c r="X30" s="53">
        <v>0.44067796599999998</v>
      </c>
      <c r="Y30" s="53">
        <v>8.4745763000000002E-2</v>
      </c>
      <c r="Z30" s="53">
        <v>8.4745763000000002E-2</v>
      </c>
      <c r="AA30" s="53">
        <v>8.4745763000000002E-2</v>
      </c>
      <c r="AB30" s="55">
        <v>308</v>
      </c>
      <c r="AC30" s="56">
        <v>6804</v>
      </c>
      <c r="AD30" s="56">
        <v>0</v>
      </c>
      <c r="AE30" s="56">
        <v>0</v>
      </c>
      <c r="AF30" s="56">
        <v>0</v>
      </c>
      <c r="AG30" s="56">
        <v>0</v>
      </c>
      <c r="AH30" s="55">
        <v>6</v>
      </c>
      <c r="AI30" s="44">
        <v>9.8684210000000005E-3</v>
      </c>
      <c r="AJ30" s="56">
        <v>8</v>
      </c>
    </row>
    <row r="31" spans="1:36" ht="14.4" x14ac:dyDescent="0.55000000000000004">
      <c r="A31" s="41" t="s">
        <v>421</v>
      </c>
      <c r="B31" s="46" t="s">
        <v>367</v>
      </c>
      <c r="C31" t="s">
        <v>385</v>
      </c>
      <c r="D31" t="s">
        <v>386</v>
      </c>
      <c r="E31" s="50">
        <v>48.493977629</v>
      </c>
      <c r="F31" s="51">
        <v>40.491914422999997</v>
      </c>
      <c r="G31" s="53">
        <v>6.8333333333333329E-2</v>
      </c>
      <c r="H31" s="53">
        <v>-0.51695710342390322</v>
      </c>
      <c r="I31" s="53">
        <v>-1.3281337652427186E-2</v>
      </c>
      <c r="J31" s="54">
        <v>44365.16</v>
      </c>
      <c r="K31" s="54">
        <v>55297.51</v>
      </c>
      <c r="L31" s="54">
        <v>73432.67</v>
      </c>
      <c r="M31" s="54">
        <v>89776.88</v>
      </c>
      <c r="N31" s="54">
        <v>110413.09</v>
      </c>
      <c r="O31" s="53">
        <v>0.111111111</v>
      </c>
      <c r="P31" s="53">
        <v>0.88888888899999996</v>
      </c>
      <c r="Q31" s="53">
        <v>0.20408163300000001</v>
      </c>
      <c r="R31" s="53">
        <v>0.244897959</v>
      </c>
      <c r="S31" s="53">
        <v>0.244897959</v>
      </c>
      <c r="T31" s="53">
        <v>0.10204081600000001</v>
      </c>
      <c r="U31" s="53">
        <v>0.10204081600000001</v>
      </c>
      <c r="V31" s="53">
        <v>0.10204081600000001</v>
      </c>
      <c r="W31" s="53">
        <v>0.32786885199999999</v>
      </c>
      <c r="X31" s="53">
        <v>0.42622950799999998</v>
      </c>
      <c r="Y31" s="53">
        <v>8.1967212999999997E-2</v>
      </c>
      <c r="Z31" s="53">
        <v>8.1967212999999997E-2</v>
      </c>
      <c r="AA31" s="53">
        <v>8.1967212999999997E-2</v>
      </c>
      <c r="AB31" s="55">
        <v>308</v>
      </c>
      <c r="AC31" s="56">
        <v>5712</v>
      </c>
      <c r="AD31" s="56">
        <v>0</v>
      </c>
      <c r="AE31" s="56">
        <v>0</v>
      </c>
      <c r="AF31" s="56">
        <v>0</v>
      </c>
      <c r="AG31" s="56">
        <v>0</v>
      </c>
      <c r="AH31" s="55">
        <v>15</v>
      </c>
      <c r="AI31" s="44">
        <v>2.4671052999999998E-2</v>
      </c>
      <c r="AJ31" s="56">
        <v>6</v>
      </c>
    </row>
    <row r="32" spans="1:36" ht="14.4" x14ac:dyDescent="0.55000000000000004">
      <c r="A32" s="41" t="s">
        <v>421</v>
      </c>
      <c r="B32" s="46" t="s">
        <v>367</v>
      </c>
      <c r="C32" t="s">
        <v>387</v>
      </c>
      <c r="D32" t="s">
        <v>388</v>
      </c>
      <c r="E32" s="50">
        <v>43.932759656000002</v>
      </c>
      <c r="F32" s="51">
        <v>37.984799727999999</v>
      </c>
      <c r="G32" s="53">
        <v>5.9166666666666666E-2</v>
      </c>
      <c r="H32" s="53">
        <v>-0.37419784131350475</v>
      </c>
      <c r="I32" s="53">
        <v>-3.3709438960722216E-3</v>
      </c>
      <c r="J32" s="54">
        <v>20035.05</v>
      </c>
      <c r="K32" s="54">
        <v>35932.31</v>
      </c>
      <c r="L32" s="54">
        <v>36856.160000000003</v>
      </c>
      <c r="M32" s="54">
        <v>43200.94</v>
      </c>
      <c r="N32" s="54">
        <v>67908.88</v>
      </c>
      <c r="O32" s="53">
        <v>0.111111111</v>
      </c>
      <c r="P32" s="53">
        <v>0.88888888899999996</v>
      </c>
      <c r="Q32" s="53">
        <v>0.29411764699999998</v>
      </c>
      <c r="R32" s="53">
        <v>0.196078431</v>
      </c>
      <c r="S32" s="53">
        <v>0.21568627500000001</v>
      </c>
      <c r="T32" s="53">
        <v>9.8039215999999998E-2</v>
      </c>
      <c r="U32" s="53">
        <v>9.8039215999999998E-2</v>
      </c>
      <c r="V32" s="53">
        <v>9.8039215999999998E-2</v>
      </c>
      <c r="W32" s="53">
        <v>0.28301886799999998</v>
      </c>
      <c r="X32" s="53">
        <v>0.43396226399999999</v>
      </c>
      <c r="Y32" s="53">
        <v>9.4339622999999997E-2</v>
      </c>
      <c r="Z32" s="53">
        <v>9.4339622999999997E-2</v>
      </c>
      <c r="AA32" s="53">
        <v>9.4339622999999997E-2</v>
      </c>
      <c r="AB32" s="55">
        <v>0</v>
      </c>
      <c r="AC32" s="56">
        <v>1806</v>
      </c>
      <c r="AD32" s="56">
        <v>0</v>
      </c>
      <c r="AE32" s="56">
        <v>0</v>
      </c>
      <c r="AF32" s="56">
        <v>0</v>
      </c>
      <c r="AG32" s="56">
        <v>0</v>
      </c>
      <c r="AH32" s="55">
        <v>22</v>
      </c>
      <c r="AI32" s="44">
        <v>3.6184211000000001E-2</v>
      </c>
      <c r="AJ32" s="56">
        <v>5</v>
      </c>
    </row>
    <row r="33" spans="1:36" ht="14.4" x14ac:dyDescent="0.55000000000000004">
      <c r="A33" s="41" t="s">
        <v>421</v>
      </c>
      <c r="B33" s="46" t="s">
        <v>389</v>
      </c>
      <c r="C33" t="s">
        <v>390</v>
      </c>
      <c r="D33" t="s">
        <v>391</v>
      </c>
      <c r="E33" s="50">
        <v>555.83311743199999</v>
      </c>
      <c r="F33" s="51">
        <v>679.09570540899995</v>
      </c>
      <c r="G33" s="53">
        <v>2.5833333333333333E-2</v>
      </c>
      <c r="H33" s="53">
        <v>1.5950237797825522</v>
      </c>
      <c r="I33" s="53">
        <v>0.23603160594519668</v>
      </c>
      <c r="J33" s="54">
        <v>59498.96</v>
      </c>
      <c r="K33" s="54">
        <v>86735.06</v>
      </c>
      <c r="L33" s="54">
        <v>116282.27</v>
      </c>
      <c r="M33" s="54">
        <v>138316.45000000001</v>
      </c>
      <c r="N33" s="54">
        <v>163460.67000000001</v>
      </c>
      <c r="O33" s="53">
        <v>0.21762589900000001</v>
      </c>
      <c r="P33" s="53">
        <v>0.78237410100000004</v>
      </c>
      <c r="Q33" s="53">
        <v>5.7450627999999997E-2</v>
      </c>
      <c r="R33" s="53">
        <v>0.298025135</v>
      </c>
      <c r="S33" s="53">
        <v>0.31418312399999998</v>
      </c>
      <c r="T33" s="53">
        <v>0.193895871</v>
      </c>
      <c r="U33" s="53">
        <v>0.105924596</v>
      </c>
      <c r="V33" s="53">
        <v>3.0520645999999998E-2</v>
      </c>
      <c r="W33" s="53">
        <v>0.45714285700000001</v>
      </c>
      <c r="X33" s="53">
        <v>0.27857142899999998</v>
      </c>
      <c r="Y33" s="53">
        <v>4.1071429E-2</v>
      </c>
      <c r="Z33" s="53">
        <v>0.196428571</v>
      </c>
      <c r="AA33" s="53">
        <v>2.6785713999999999E-2</v>
      </c>
      <c r="AB33" s="55">
        <v>4214</v>
      </c>
      <c r="AC33" s="56">
        <v>44976</v>
      </c>
      <c r="AD33" s="56">
        <v>0</v>
      </c>
      <c r="AE33" s="56">
        <v>2</v>
      </c>
      <c r="AF33" s="56">
        <v>0</v>
      </c>
      <c r="AG33" s="56">
        <v>0</v>
      </c>
      <c r="AH33" s="55">
        <v>109</v>
      </c>
      <c r="AI33" s="44">
        <v>5.9014617999999998E-2</v>
      </c>
      <c r="AJ33" s="56">
        <v>7</v>
      </c>
    </row>
    <row r="34" spans="1:36" ht="14.4" x14ac:dyDescent="0.55000000000000004">
      <c r="A34" s="41" t="s">
        <v>421</v>
      </c>
      <c r="B34" s="46" t="s">
        <v>389</v>
      </c>
      <c r="C34" t="s">
        <v>392</v>
      </c>
      <c r="D34" t="s">
        <v>393</v>
      </c>
      <c r="E34" s="50">
        <v>1435.5517995820001</v>
      </c>
      <c r="F34" s="51">
        <v>1504.7816750290001</v>
      </c>
      <c r="G34" s="53">
        <v>0.06</v>
      </c>
      <c r="H34" s="53">
        <v>-5.3734324193324474E-2</v>
      </c>
      <c r="I34" s="53">
        <v>5.4412191141235119E-2</v>
      </c>
      <c r="J34" s="54">
        <v>29784.45</v>
      </c>
      <c r="K34" s="54">
        <v>41007.94</v>
      </c>
      <c r="L34" s="54">
        <v>52567.76</v>
      </c>
      <c r="M34" s="54">
        <v>82965.47</v>
      </c>
      <c r="N34" s="54">
        <v>113141.01</v>
      </c>
      <c r="O34" s="53">
        <v>0.36350974899999999</v>
      </c>
      <c r="P34" s="53">
        <v>0.63649025100000001</v>
      </c>
      <c r="Q34" s="53">
        <v>8.2344731000000004E-2</v>
      </c>
      <c r="R34" s="53">
        <v>0.22819260299999999</v>
      </c>
      <c r="S34" s="53">
        <v>0.24214933699999999</v>
      </c>
      <c r="T34" s="53">
        <v>0.21353803199999999</v>
      </c>
      <c r="U34" s="53">
        <v>0.15701325899999999</v>
      </c>
      <c r="V34" s="53">
        <v>7.6762038000000005E-2</v>
      </c>
      <c r="W34" s="53">
        <v>0.45833333300000001</v>
      </c>
      <c r="X34" s="53">
        <v>0.47499999999999998</v>
      </c>
      <c r="Y34" s="53">
        <v>4.0972222000000003E-2</v>
      </c>
      <c r="Z34" s="53">
        <v>1.5277778000000001E-2</v>
      </c>
      <c r="AA34" s="53">
        <v>1.0416666E-2</v>
      </c>
      <c r="AB34" s="55">
        <v>15232</v>
      </c>
      <c r="AC34" s="56">
        <v>92100</v>
      </c>
      <c r="AD34" s="56">
        <v>0</v>
      </c>
      <c r="AE34" s="56">
        <v>0</v>
      </c>
      <c r="AF34" s="56">
        <v>0</v>
      </c>
      <c r="AG34" s="56">
        <v>0</v>
      </c>
      <c r="AH34" s="55">
        <v>203</v>
      </c>
      <c r="AI34" s="44">
        <v>0.109907959</v>
      </c>
      <c r="AJ34" s="56">
        <v>4</v>
      </c>
    </row>
    <row r="35" spans="1:36" ht="14.4" x14ac:dyDescent="0.55000000000000004">
      <c r="A35" s="41" t="s">
        <v>421</v>
      </c>
      <c r="B35" s="46" t="s">
        <v>389</v>
      </c>
      <c r="C35" t="s">
        <v>394</v>
      </c>
      <c r="D35" t="s">
        <v>395</v>
      </c>
      <c r="E35" s="50">
        <v>1210.861082337</v>
      </c>
      <c r="F35" s="51">
        <v>1246.8587324130001</v>
      </c>
      <c r="G35" s="53">
        <v>3.5833333333333335E-2</v>
      </c>
      <c r="H35" s="53">
        <v>0.52286846701415657</v>
      </c>
      <c r="I35" s="53">
        <v>3.9738104613232877E-2</v>
      </c>
      <c r="J35" s="54">
        <v>41870.22</v>
      </c>
      <c r="K35" s="54">
        <v>54461.32</v>
      </c>
      <c r="L35" s="54">
        <v>73553.42</v>
      </c>
      <c r="M35" s="54">
        <v>90552.56</v>
      </c>
      <c r="N35" s="54">
        <v>108085.62</v>
      </c>
      <c r="O35" s="53">
        <v>0.60033030600000004</v>
      </c>
      <c r="P35" s="53">
        <v>0.39966969400000002</v>
      </c>
      <c r="Q35" s="53">
        <v>6.3531352999999999E-2</v>
      </c>
      <c r="R35" s="53">
        <v>0.22277227699999999</v>
      </c>
      <c r="S35" s="53">
        <v>0.25330033000000002</v>
      </c>
      <c r="T35" s="53">
        <v>0.21534653500000001</v>
      </c>
      <c r="U35" s="53">
        <v>0.178217822</v>
      </c>
      <c r="V35" s="53">
        <v>6.6831683000000003E-2</v>
      </c>
      <c r="W35" s="53">
        <v>0.38024691399999999</v>
      </c>
      <c r="X35" s="53">
        <v>0.410699588</v>
      </c>
      <c r="Y35" s="53">
        <v>0.12674897099999999</v>
      </c>
      <c r="Z35" s="53">
        <v>4.5267490000000001E-2</v>
      </c>
      <c r="AA35" s="53">
        <v>3.7037037000000002E-2</v>
      </c>
      <c r="AB35" s="55">
        <v>32952</v>
      </c>
      <c r="AC35" s="56">
        <v>226782</v>
      </c>
      <c r="AD35" s="56">
        <v>0</v>
      </c>
      <c r="AE35" s="56">
        <v>0</v>
      </c>
      <c r="AF35" s="56">
        <v>0</v>
      </c>
      <c r="AG35" s="56">
        <v>0</v>
      </c>
      <c r="AH35" s="55">
        <v>1</v>
      </c>
      <c r="AI35" s="44">
        <v>5.4141900000000001E-4</v>
      </c>
      <c r="AJ35" s="56">
        <v>14</v>
      </c>
    </row>
    <row r="36" spans="1:36" ht="14.4" x14ac:dyDescent="0.55000000000000004">
      <c r="A36" s="41" t="s">
        <v>421</v>
      </c>
      <c r="B36" s="46" t="s">
        <v>389</v>
      </c>
      <c r="C36" t="s">
        <v>396</v>
      </c>
      <c r="D36" t="s">
        <v>397</v>
      </c>
      <c r="E36" s="50">
        <v>1728.3235557590001</v>
      </c>
      <c r="F36" s="51">
        <v>1757.5090825140001</v>
      </c>
      <c r="G36" s="53">
        <v>4.9999999999999996E-2</v>
      </c>
      <c r="H36" s="53">
        <v>1.0713391517807049</v>
      </c>
      <c r="I36" s="53">
        <v>5.6657367178564469E-2</v>
      </c>
      <c r="J36" s="54">
        <v>47180.36</v>
      </c>
      <c r="K36" s="54">
        <v>63831.13</v>
      </c>
      <c r="L36" s="54">
        <v>93789.85</v>
      </c>
      <c r="M36" s="54">
        <v>118952.95</v>
      </c>
      <c r="N36" s="54">
        <v>152251.01</v>
      </c>
      <c r="O36" s="53">
        <v>0.35243055600000001</v>
      </c>
      <c r="P36" s="53">
        <v>0.64756944400000005</v>
      </c>
      <c r="Q36" s="53">
        <v>3.3467974999999997E-2</v>
      </c>
      <c r="R36" s="53">
        <v>0.242354299</v>
      </c>
      <c r="S36" s="53">
        <v>0.28159261400000002</v>
      </c>
      <c r="T36" s="53">
        <v>0.20946335799999999</v>
      </c>
      <c r="U36" s="53">
        <v>0.17541835</v>
      </c>
      <c r="V36" s="53">
        <v>5.7703404999999999E-2</v>
      </c>
      <c r="W36" s="53">
        <v>0.45040369099999999</v>
      </c>
      <c r="X36" s="53">
        <v>0.44867358699999998</v>
      </c>
      <c r="Y36" s="53">
        <v>4.9019607999999999E-2</v>
      </c>
      <c r="Z36" s="53">
        <v>3.4025374999999997E-2</v>
      </c>
      <c r="AA36" s="53">
        <v>1.7877739E-2</v>
      </c>
      <c r="AB36" s="55">
        <v>33826</v>
      </c>
      <c r="AC36" s="56">
        <v>233396</v>
      </c>
      <c r="AD36" s="56">
        <v>0</v>
      </c>
      <c r="AE36" s="56">
        <v>0</v>
      </c>
      <c r="AF36" s="56">
        <v>0</v>
      </c>
      <c r="AG36" s="56">
        <v>0</v>
      </c>
      <c r="AH36" s="55">
        <v>247</v>
      </c>
      <c r="AI36" s="44">
        <v>0.13373037400000001</v>
      </c>
      <c r="AJ36" s="56">
        <v>3</v>
      </c>
    </row>
    <row r="37" spans="1:36" ht="14.4" x14ac:dyDescent="0.55000000000000004">
      <c r="A37" s="41" t="s">
        <v>421</v>
      </c>
      <c r="B37" s="46" t="s">
        <v>389</v>
      </c>
      <c r="C37" s="37" t="s">
        <v>423</v>
      </c>
      <c r="D37" t="s">
        <v>398</v>
      </c>
      <c r="E37" s="50">
        <v>1561.222108405</v>
      </c>
      <c r="F37" s="51">
        <v>1653.3114748569999</v>
      </c>
      <c r="G37" s="53">
        <v>3.8333333333333337E-2</v>
      </c>
      <c r="H37" s="53">
        <v>0.55414728088054466</v>
      </c>
      <c r="I37" s="53">
        <v>7.9942794152786295E-2</v>
      </c>
      <c r="J37" s="54">
        <v>28982.15</v>
      </c>
      <c r="K37" s="54">
        <v>56807.69</v>
      </c>
      <c r="L37" s="54">
        <v>84271.55</v>
      </c>
      <c r="M37" s="54">
        <v>113469.04</v>
      </c>
      <c r="N37" s="54">
        <v>158170.57999999999</v>
      </c>
      <c r="O37" s="53">
        <v>6.4702114000000005E-2</v>
      </c>
      <c r="P37" s="53">
        <v>0.93529788599999997</v>
      </c>
      <c r="Q37" s="53">
        <v>2.7546444999999999E-2</v>
      </c>
      <c r="R37" s="53">
        <v>0.167200512</v>
      </c>
      <c r="S37" s="53">
        <v>0.26841768100000002</v>
      </c>
      <c r="T37" s="53">
        <v>0.25880845600000002</v>
      </c>
      <c r="U37" s="53">
        <v>0.20051249199999999</v>
      </c>
      <c r="V37" s="53">
        <v>7.7514414000000004E-2</v>
      </c>
      <c r="W37" s="53">
        <v>0.422562141</v>
      </c>
      <c r="X37" s="53">
        <v>0.52963671099999998</v>
      </c>
      <c r="Y37" s="53">
        <v>2.3581899E-2</v>
      </c>
      <c r="Z37" s="53">
        <v>8.285532E-3</v>
      </c>
      <c r="AA37" s="53">
        <v>1.5933716000000001E-2</v>
      </c>
      <c r="AB37" s="55">
        <v>1330</v>
      </c>
      <c r="AC37" s="56">
        <v>14098</v>
      </c>
      <c r="AD37" s="56">
        <v>0</v>
      </c>
      <c r="AE37" s="56">
        <v>0</v>
      </c>
      <c r="AF37" s="56">
        <v>49</v>
      </c>
      <c r="AG37" s="56">
        <v>10</v>
      </c>
      <c r="AH37" s="55">
        <v>523</v>
      </c>
      <c r="AI37" s="44">
        <v>0.28316188399999997</v>
      </c>
      <c r="AJ37" s="56">
        <v>1</v>
      </c>
    </row>
    <row r="38" spans="1:36" ht="14.4" x14ac:dyDescent="0.55000000000000004">
      <c r="A38" s="41" t="s">
        <v>421</v>
      </c>
      <c r="B38" s="46" t="s">
        <v>389</v>
      </c>
      <c r="C38" t="s">
        <v>399</v>
      </c>
      <c r="D38" t="s">
        <v>400</v>
      </c>
      <c r="E38" s="50">
        <v>702.39244595800005</v>
      </c>
      <c r="F38" s="51">
        <v>639.02901841599999</v>
      </c>
      <c r="G38" s="53">
        <v>3.4999999999999996E-2</v>
      </c>
      <c r="H38" s="53">
        <v>-0.26017774645273384</v>
      </c>
      <c r="I38" s="53">
        <v>5.9653928417256002E-2</v>
      </c>
      <c r="J38" s="54">
        <v>51994.79</v>
      </c>
      <c r="K38" s="54">
        <v>62240.44</v>
      </c>
      <c r="L38" s="54">
        <v>85028.43</v>
      </c>
      <c r="M38" s="54">
        <v>115319</v>
      </c>
      <c r="N38" s="54">
        <v>155484.56</v>
      </c>
      <c r="O38" s="53">
        <v>0.12944523499999999</v>
      </c>
      <c r="P38" s="53">
        <v>0.87055476499999995</v>
      </c>
      <c r="Q38" s="53">
        <v>7.6704544999999999E-2</v>
      </c>
      <c r="R38" s="53">
        <v>0.27130681800000001</v>
      </c>
      <c r="S38" s="53">
        <v>0.22301136399999999</v>
      </c>
      <c r="T38" s="53">
        <v>0.18181818199999999</v>
      </c>
      <c r="U38" s="53">
        <v>0.16193181800000001</v>
      </c>
      <c r="V38" s="53">
        <v>8.5227273000000006E-2</v>
      </c>
      <c r="W38" s="53">
        <v>0.46694796100000002</v>
      </c>
      <c r="X38" s="53">
        <v>0.39662447299999998</v>
      </c>
      <c r="Y38" s="53">
        <v>4.3600563000000002E-2</v>
      </c>
      <c r="Z38" s="53">
        <v>6.1884669000000003E-2</v>
      </c>
      <c r="AA38" s="53">
        <v>3.0942335000000001E-2</v>
      </c>
      <c r="AB38" s="55">
        <v>1568</v>
      </c>
      <c r="AC38" s="56">
        <v>15498</v>
      </c>
      <c r="AD38" s="56">
        <v>0</v>
      </c>
      <c r="AE38" s="56">
        <v>0</v>
      </c>
      <c r="AF38" s="56">
        <v>0</v>
      </c>
      <c r="AG38" s="56">
        <v>0</v>
      </c>
      <c r="AH38" s="55">
        <v>303</v>
      </c>
      <c r="AI38" s="44">
        <v>0.16404981099999999</v>
      </c>
      <c r="AJ38" s="56">
        <v>2</v>
      </c>
    </row>
    <row r="39" spans="1:36" ht="14.4" x14ac:dyDescent="0.55000000000000004">
      <c r="A39" s="41" t="s">
        <v>421</v>
      </c>
      <c r="B39" s="46" t="s">
        <v>389</v>
      </c>
      <c r="C39" t="s">
        <v>401</v>
      </c>
      <c r="D39" t="s">
        <v>402</v>
      </c>
      <c r="E39" s="50">
        <v>373.15137153500001</v>
      </c>
      <c r="F39" s="51">
        <v>379.63073915500001</v>
      </c>
      <c r="G39" s="53">
        <v>2.8333333333333335E-2</v>
      </c>
      <c r="H39" s="53">
        <v>-4.5389821599025978E-2</v>
      </c>
      <c r="I39" s="53">
        <v>3.6425099291709645E-2</v>
      </c>
      <c r="J39" s="54">
        <v>56827.76</v>
      </c>
      <c r="K39" s="54">
        <v>66720.039999999994</v>
      </c>
      <c r="L39" s="54">
        <v>80829.19</v>
      </c>
      <c r="M39" s="54">
        <v>97290.12</v>
      </c>
      <c r="N39" s="54">
        <v>121369</v>
      </c>
      <c r="O39" s="53">
        <v>0.20643431600000001</v>
      </c>
      <c r="P39" s="53">
        <v>0.79356568400000005</v>
      </c>
      <c r="Q39" s="53">
        <v>5.9459458999999999E-2</v>
      </c>
      <c r="R39" s="53">
        <v>0.26216216199999998</v>
      </c>
      <c r="S39" s="53">
        <v>0.32702702700000003</v>
      </c>
      <c r="T39" s="53">
        <v>0.21891891899999999</v>
      </c>
      <c r="U39" s="53">
        <v>0.118918919</v>
      </c>
      <c r="V39" s="53">
        <v>1.3513514000000001E-2</v>
      </c>
      <c r="W39" s="53">
        <v>0.46842105299999998</v>
      </c>
      <c r="X39" s="53">
        <v>0.365789474</v>
      </c>
      <c r="Y39" s="53">
        <v>6.8421052999999996E-2</v>
      </c>
      <c r="Z39" s="53">
        <v>5.7894737000000002E-2</v>
      </c>
      <c r="AA39" s="53">
        <v>3.9473683999999995E-2</v>
      </c>
      <c r="AB39" s="55">
        <v>4698</v>
      </c>
      <c r="AC39" s="56">
        <v>55682</v>
      </c>
      <c r="AD39" s="56">
        <v>0</v>
      </c>
      <c r="AE39" s="56">
        <v>0</v>
      </c>
      <c r="AF39" s="56">
        <v>41</v>
      </c>
      <c r="AG39" s="56">
        <v>15</v>
      </c>
      <c r="AH39" s="55">
        <v>33</v>
      </c>
      <c r="AI39" s="44">
        <v>1.7866811E-2</v>
      </c>
      <c r="AJ39" s="56">
        <v>10</v>
      </c>
    </row>
    <row r="40" spans="1:36" ht="14.4" x14ac:dyDescent="0.55000000000000004">
      <c r="A40" s="41" t="s">
        <v>421</v>
      </c>
      <c r="B40" s="46" t="s">
        <v>389</v>
      </c>
      <c r="C40" t="s">
        <v>403</v>
      </c>
      <c r="D40" t="s">
        <v>404</v>
      </c>
      <c r="E40" s="50">
        <v>354.93834093999999</v>
      </c>
      <c r="F40" s="51">
        <v>396.26275037300002</v>
      </c>
      <c r="G40" s="53">
        <v>7.6666666666666675E-2</v>
      </c>
      <c r="H40" s="53">
        <v>-7.9477358430891792E-2</v>
      </c>
      <c r="I40" s="53">
        <v>5.3363870696070612E-2</v>
      </c>
      <c r="J40" s="54">
        <v>41546.58</v>
      </c>
      <c r="K40" s="54">
        <v>54272.63</v>
      </c>
      <c r="L40" s="54">
        <v>74764.3</v>
      </c>
      <c r="M40" s="54">
        <v>93267.65</v>
      </c>
      <c r="N40" s="54">
        <v>104879.92</v>
      </c>
      <c r="O40" s="53">
        <v>0.129577465</v>
      </c>
      <c r="P40" s="53">
        <v>0.870422535</v>
      </c>
      <c r="Q40" s="53">
        <v>5.8171744999999997E-2</v>
      </c>
      <c r="R40" s="53">
        <v>0.17451523499999999</v>
      </c>
      <c r="S40" s="53">
        <v>0.19667589999999999</v>
      </c>
      <c r="T40" s="53">
        <v>0.19944598299999999</v>
      </c>
      <c r="U40" s="53">
        <v>0.23545706399999999</v>
      </c>
      <c r="V40" s="53">
        <v>0.13573407200000001</v>
      </c>
      <c r="W40" s="53">
        <v>0.515151515</v>
      </c>
      <c r="X40" s="53">
        <v>0.42975206599999999</v>
      </c>
      <c r="Y40" s="53">
        <v>1.3774105E-2</v>
      </c>
      <c r="Z40" s="53">
        <v>1.3774105E-2</v>
      </c>
      <c r="AA40" s="53">
        <v>2.754821E-2</v>
      </c>
      <c r="AB40" s="55">
        <v>3444</v>
      </c>
      <c r="AC40" s="56">
        <v>44154</v>
      </c>
      <c r="AD40" s="56">
        <v>0</v>
      </c>
      <c r="AE40" s="56">
        <v>0</v>
      </c>
      <c r="AF40" s="56">
        <v>0</v>
      </c>
      <c r="AG40" s="56">
        <v>0</v>
      </c>
      <c r="AH40" s="55">
        <v>124</v>
      </c>
      <c r="AI40" s="44">
        <v>6.7135896E-2</v>
      </c>
      <c r="AJ40" s="56">
        <v>5</v>
      </c>
    </row>
    <row r="41" spans="1:36" ht="14.4" x14ac:dyDescent="0.55000000000000004">
      <c r="A41" s="41" t="s">
        <v>421</v>
      </c>
      <c r="B41" s="46" t="s">
        <v>389</v>
      </c>
      <c r="C41" t="s">
        <v>405</v>
      </c>
      <c r="D41" t="s">
        <v>406</v>
      </c>
      <c r="E41" s="50">
        <v>201.85525630699999</v>
      </c>
      <c r="F41" s="51">
        <v>182.54445143999999</v>
      </c>
      <c r="G41" s="53">
        <v>3.7499999999999999E-2</v>
      </c>
      <c r="H41" s="53">
        <v>4.3223493747189234</v>
      </c>
      <c r="I41" s="53">
        <v>0.11617304121788576</v>
      </c>
      <c r="J41" s="54">
        <v>76804.02</v>
      </c>
      <c r="K41" s="54">
        <v>98629.19</v>
      </c>
      <c r="L41" s="54">
        <v>124328.23</v>
      </c>
      <c r="M41" s="54">
        <v>161189.22</v>
      </c>
      <c r="N41" s="54">
        <v>208117.31</v>
      </c>
      <c r="O41" s="53">
        <v>0.34653465300000003</v>
      </c>
      <c r="P41" s="53">
        <v>0.65346534700000003</v>
      </c>
      <c r="Q41" s="53">
        <v>7.2815534000000001E-2</v>
      </c>
      <c r="R41" s="53">
        <v>0.27669902899999999</v>
      </c>
      <c r="S41" s="53">
        <v>0.32038834999999999</v>
      </c>
      <c r="T41" s="53">
        <v>0.18932038800000001</v>
      </c>
      <c r="U41" s="53">
        <v>0.116504854</v>
      </c>
      <c r="V41" s="53">
        <v>2.4271845E-2</v>
      </c>
      <c r="W41" s="53">
        <v>0.43540669900000001</v>
      </c>
      <c r="X41" s="53">
        <v>0.28708134000000002</v>
      </c>
      <c r="Y41" s="53">
        <v>5.7416267999999999E-2</v>
      </c>
      <c r="Z41" s="53">
        <v>0.17224880400000001</v>
      </c>
      <c r="AA41" s="53">
        <v>4.7846890000000003E-2</v>
      </c>
      <c r="AB41" s="55">
        <v>4060</v>
      </c>
      <c r="AC41" s="56">
        <v>44542</v>
      </c>
      <c r="AD41" s="56">
        <v>0</v>
      </c>
      <c r="AE41" s="56">
        <v>0</v>
      </c>
      <c r="AF41" s="56">
        <v>0</v>
      </c>
      <c r="AG41" s="56">
        <v>0</v>
      </c>
      <c r="AH41" s="55">
        <v>7</v>
      </c>
      <c r="AI41" s="44">
        <v>3.7899299999999999E-3</v>
      </c>
      <c r="AJ41" s="56">
        <v>12</v>
      </c>
    </row>
    <row r="42" spans="1:36" ht="14.4" x14ac:dyDescent="0.55000000000000004">
      <c r="A42" s="41" t="s">
        <v>421</v>
      </c>
      <c r="B42" s="46" t="s">
        <v>389</v>
      </c>
      <c r="C42" t="s">
        <v>407</v>
      </c>
      <c r="D42" t="s">
        <v>408</v>
      </c>
      <c r="E42" s="50">
        <v>217.35053761099999</v>
      </c>
      <c r="F42" s="51">
        <v>210.042995961</v>
      </c>
      <c r="G42" s="53">
        <v>2.4166666666666666E-2</v>
      </c>
      <c r="H42" s="53">
        <v>0.63318301397335464</v>
      </c>
      <c r="I42" s="53">
        <v>8.5677981787782506E-2</v>
      </c>
      <c r="J42" s="54">
        <v>63690</v>
      </c>
      <c r="K42" s="54">
        <v>77779.53</v>
      </c>
      <c r="L42" s="54">
        <v>105928.35</v>
      </c>
      <c r="M42" s="54">
        <v>128904.79</v>
      </c>
      <c r="N42" s="54">
        <v>161856.57</v>
      </c>
      <c r="O42" s="53">
        <v>7.8341014E-2</v>
      </c>
      <c r="P42" s="53">
        <v>0.92165898599999996</v>
      </c>
      <c r="Q42" s="53">
        <v>4.6082948999999998E-2</v>
      </c>
      <c r="R42" s="53">
        <v>0.230414747</v>
      </c>
      <c r="S42" s="53">
        <v>0.24423963100000001</v>
      </c>
      <c r="T42" s="53">
        <v>0.21198156700000001</v>
      </c>
      <c r="U42" s="53">
        <v>0.188940092</v>
      </c>
      <c r="V42" s="53">
        <v>7.8341014E-2</v>
      </c>
      <c r="W42" s="53">
        <v>0.45777777800000002</v>
      </c>
      <c r="X42" s="53">
        <v>0.37777777800000001</v>
      </c>
      <c r="Y42" s="53">
        <v>2.2222222E-2</v>
      </c>
      <c r="Z42" s="53">
        <v>7.5555555999999996E-2</v>
      </c>
      <c r="AA42" s="53">
        <v>6.6666665999999999E-2</v>
      </c>
      <c r="AB42" s="55">
        <v>854</v>
      </c>
      <c r="AC42" s="56">
        <v>21644</v>
      </c>
      <c r="AD42" s="56">
        <v>0</v>
      </c>
      <c r="AE42" s="56">
        <v>0</v>
      </c>
      <c r="AF42" s="56">
        <v>10</v>
      </c>
      <c r="AG42" s="56">
        <v>10</v>
      </c>
      <c r="AH42" s="55">
        <v>57</v>
      </c>
      <c r="AI42" s="44">
        <v>3.0860855E-2</v>
      </c>
      <c r="AJ42" s="56">
        <v>9</v>
      </c>
    </row>
    <row r="43" spans="1:36" ht="14.4" x14ac:dyDescent="0.55000000000000004">
      <c r="A43" s="41" t="s">
        <v>421</v>
      </c>
      <c r="B43" s="46" t="s">
        <v>389</v>
      </c>
      <c r="C43" t="s">
        <v>409</v>
      </c>
      <c r="D43" t="s">
        <v>410</v>
      </c>
      <c r="E43" s="50">
        <v>66.172806464999994</v>
      </c>
      <c r="F43" s="51">
        <v>78.548217695000005</v>
      </c>
      <c r="G43" s="53">
        <v>2.4166666666666666E-2</v>
      </c>
      <c r="H43" s="53">
        <v>-4.2028283834143643E-2</v>
      </c>
      <c r="I43" s="53">
        <v>0.10716737050816878</v>
      </c>
      <c r="J43" s="54">
        <v>68559.55</v>
      </c>
      <c r="K43" s="54">
        <v>92809.61</v>
      </c>
      <c r="L43" s="54">
        <v>120431.98</v>
      </c>
      <c r="M43" s="54">
        <v>139705.47</v>
      </c>
      <c r="N43" s="54">
        <v>163154.92000000001</v>
      </c>
      <c r="O43" s="53">
        <v>8.0645161000000007E-2</v>
      </c>
      <c r="P43" s="53">
        <v>0.91935483900000003</v>
      </c>
      <c r="Q43" s="53">
        <v>0.19480519499999999</v>
      </c>
      <c r="R43" s="53">
        <v>0.18181818199999999</v>
      </c>
      <c r="S43" s="53">
        <v>0.28571428599999998</v>
      </c>
      <c r="T43" s="53">
        <v>0.20779220800000001</v>
      </c>
      <c r="U43" s="53">
        <v>6.4935065E-2</v>
      </c>
      <c r="V43" s="53">
        <v>6.4935065E-2</v>
      </c>
      <c r="W43" s="53">
        <v>0.45714285700000001</v>
      </c>
      <c r="X43" s="53">
        <v>0.32857142900000003</v>
      </c>
      <c r="Y43" s="53">
        <v>7.1428570999999996E-2</v>
      </c>
      <c r="Z43" s="53">
        <v>7.1428570999999996E-2</v>
      </c>
      <c r="AA43" s="53">
        <v>7.1428570999999996E-2</v>
      </c>
      <c r="AB43" s="55">
        <v>4110</v>
      </c>
      <c r="AC43" s="56">
        <v>44594</v>
      </c>
      <c r="AD43" s="56">
        <v>0</v>
      </c>
      <c r="AE43" s="56">
        <v>0</v>
      </c>
      <c r="AF43" s="56">
        <v>0</v>
      </c>
      <c r="AG43" s="56">
        <v>0</v>
      </c>
      <c r="AH43" s="55">
        <v>27</v>
      </c>
      <c r="AI43" s="44">
        <v>1.4618300000000001E-2</v>
      </c>
      <c r="AJ43" s="56">
        <v>11</v>
      </c>
    </row>
    <row r="44" spans="1:36" ht="14.4" x14ac:dyDescent="0.55000000000000004">
      <c r="A44" s="41" t="s">
        <v>421</v>
      </c>
      <c r="B44" s="46" t="s">
        <v>389</v>
      </c>
      <c r="C44" t="s">
        <v>411</v>
      </c>
      <c r="D44" t="s">
        <v>412</v>
      </c>
      <c r="E44" s="50">
        <v>431.85698205800003</v>
      </c>
      <c r="F44" s="51">
        <v>410.24180909299997</v>
      </c>
      <c r="G44" s="53">
        <v>6.1666666666666668E-2</v>
      </c>
      <c r="H44" s="53">
        <v>0.32422686566912717</v>
      </c>
      <c r="I44" s="53">
        <v>6.0471134470375762E-2</v>
      </c>
      <c r="J44" s="54">
        <v>41205.79</v>
      </c>
      <c r="K44" s="54">
        <v>59889.37</v>
      </c>
      <c r="L44" s="54">
        <v>75633.91</v>
      </c>
      <c r="M44" s="54">
        <v>95301.86</v>
      </c>
      <c r="N44" s="54">
        <v>116356.61</v>
      </c>
      <c r="O44" s="53">
        <v>0.32638888900000002</v>
      </c>
      <c r="P44" s="53">
        <v>0.67361111100000004</v>
      </c>
      <c r="Q44" s="53">
        <v>7.3732719000000002E-2</v>
      </c>
      <c r="R44" s="53">
        <v>0.22580645199999999</v>
      </c>
      <c r="S44" s="53">
        <v>0.25576036899999999</v>
      </c>
      <c r="T44" s="53">
        <v>0.19354838699999999</v>
      </c>
      <c r="U44" s="53">
        <v>0.188940092</v>
      </c>
      <c r="V44" s="53">
        <v>6.2211981999999999E-2</v>
      </c>
      <c r="W44" s="53">
        <v>0.41013824900000001</v>
      </c>
      <c r="X44" s="53">
        <v>0.467741935</v>
      </c>
      <c r="Y44" s="53">
        <v>7.6036865999999995E-2</v>
      </c>
      <c r="Z44" s="53">
        <v>1.1520737E-2</v>
      </c>
      <c r="AA44" s="53">
        <v>3.4562211999999995E-2</v>
      </c>
      <c r="AB44" s="55">
        <v>980</v>
      </c>
      <c r="AC44" s="56">
        <v>13594</v>
      </c>
      <c r="AD44" s="56">
        <v>0</v>
      </c>
      <c r="AE44" s="56">
        <v>0</v>
      </c>
      <c r="AF44" s="56">
        <v>0</v>
      </c>
      <c r="AG44" s="56">
        <v>0</v>
      </c>
      <c r="AH44" s="55">
        <v>91</v>
      </c>
      <c r="AI44" s="44">
        <v>4.9269084999999997E-2</v>
      </c>
      <c r="AJ44" s="56">
        <v>8</v>
      </c>
    </row>
    <row r="45" spans="1:36" ht="14.4" x14ac:dyDescent="0.55000000000000004">
      <c r="A45" s="41" t="s">
        <v>421</v>
      </c>
      <c r="B45" s="46" t="s">
        <v>389</v>
      </c>
      <c r="C45" t="s">
        <v>413</v>
      </c>
      <c r="D45" t="s">
        <v>414</v>
      </c>
      <c r="E45" s="50">
        <v>86.674980657000006</v>
      </c>
      <c r="F45" s="51">
        <v>85.992183628999996</v>
      </c>
      <c r="G45" s="53">
        <v>2.0833333333333332E-2</v>
      </c>
      <c r="H45" s="53">
        <v>-1.201951904590866E-2</v>
      </c>
      <c r="I45" s="53">
        <v>2.2380564094689935E-2</v>
      </c>
      <c r="J45" s="54">
        <v>60170.96</v>
      </c>
      <c r="K45" s="54">
        <v>78604.75</v>
      </c>
      <c r="L45" s="54">
        <v>112624.72</v>
      </c>
      <c r="M45" s="54">
        <v>145724.43</v>
      </c>
      <c r="N45" s="54">
        <v>166482.85</v>
      </c>
      <c r="O45" s="53">
        <v>5.9523810000000003E-2</v>
      </c>
      <c r="P45" s="53">
        <v>0.94047619000000005</v>
      </c>
      <c r="Q45" s="53">
        <v>0.10989011</v>
      </c>
      <c r="R45" s="53">
        <v>0.19780219800000001</v>
      </c>
      <c r="S45" s="53">
        <v>0.21978022</v>
      </c>
      <c r="T45" s="53">
        <v>0.24175824200000001</v>
      </c>
      <c r="U45" s="53">
        <v>0.175824176</v>
      </c>
      <c r="V45" s="53">
        <v>5.4945055E-2</v>
      </c>
      <c r="W45" s="53">
        <v>0.43820224699999999</v>
      </c>
      <c r="X45" s="53">
        <v>0.33707865199999998</v>
      </c>
      <c r="Y45" s="53">
        <v>5.6179775000000001E-2</v>
      </c>
      <c r="Z45" s="53">
        <v>5.6179775000000001E-2</v>
      </c>
      <c r="AA45" s="53">
        <v>0.112359551</v>
      </c>
      <c r="AB45" s="55">
        <v>918</v>
      </c>
      <c r="AC45" s="56">
        <v>21716</v>
      </c>
      <c r="AD45" s="56">
        <v>0</v>
      </c>
      <c r="AE45" s="56">
        <v>0</v>
      </c>
      <c r="AF45" s="56">
        <v>0</v>
      </c>
      <c r="AG45" s="56">
        <v>0</v>
      </c>
      <c r="AH45" s="55">
        <v>1</v>
      </c>
      <c r="AI45" s="44">
        <v>5.4141900000000001E-4</v>
      </c>
      <c r="AJ45" s="56">
        <v>14</v>
      </c>
    </row>
    <row r="46" spans="1:36" ht="14.4" x14ac:dyDescent="0.55000000000000004">
      <c r="A46" s="41" t="s">
        <v>421</v>
      </c>
      <c r="B46" s="46" t="s">
        <v>389</v>
      </c>
      <c r="C46" s="37" t="s">
        <v>424</v>
      </c>
      <c r="D46" t="s">
        <v>415</v>
      </c>
      <c r="E46" s="50">
        <v>64.448186719999995</v>
      </c>
      <c r="F46" s="51">
        <v>65.941169611999996</v>
      </c>
      <c r="G46" s="53">
        <v>2.4999999999999998E-2</v>
      </c>
      <c r="H46" s="53">
        <v>2.8515319526927474</v>
      </c>
      <c r="I46" s="53">
        <v>6.1077604651651955E-2</v>
      </c>
      <c r="J46" s="54">
        <v>9973.7999999999993</v>
      </c>
      <c r="K46" s="54">
        <v>21923.71</v>
      </c>
      <c r="L46" s="54">
        <v>38131.870000000003</v>
      </c>
      <c r="M46" s="54">
        <v>56687.15</v>
      </c>
      <c r="N46" s="54">
        <v>58391.86</v>
      </c>
      <c r="O46" s="53">
        <v>0.46875</v>
      </c>
      <c r="P46" s="53">
        <v>0.53125</v>
      </c>
      <c r="Q46" s="53">
        <v>0.136986301</v>
      </c>
      <c r="R46" s="53">
        <v>0.178082192</v>
      </c>
      <c r="S46" s="53">
        <v>0.246575342</v>
      </c>
      <c r="T46" s="53">
        <v>0.20547945200000001</v>
      </c>
      <c r="U46" s="53">
        <v>0.16438356200000001</v>
      </c>
      <c r="V46" s="53">
        <v>6.8493151000000002E-2</v>
      </c>
      <c r="W46" s="53">
        <v>0.43661971799999999</v>
      </c>
      <c r="X46" s="53">
        <v>0.35211267600000001</v>
      </c>
      <c r="Y46" s="53">
        <v>7.0422534999999994E-2</v>
      </c>
      <c r="Z46" s="53">
        <v>7.0422534999999994E-2</v>
      </c>
      <c r="AA46" s="53">
        <v>7.0422534999999994E-2</v>
      </c>
      <c r="AB46" s="55">
        <v>2954</v>
      </c>
      <c r="AC46" s="56">
        <v>61838</v>
      </c>
      <c r="AD46" s="56">
        <v>0</v>
      </c>
      <c r="AE46" s="56">
        <v>0</v>
      </c>
      <c r="AF46" s="56">
        <v>0</v>
      </c>
      <c r="AG46" s="56">
        <v>0</v>
      </c>
      <c r="AH46" s="55">
        <v>4</v>
      </c>
      <c r="AI46" s="44">
        <v>2.1656739999999998E-3</v>
      </c>
      <c r="AJ46" s="56">
        <v>13</v>
      </c>
    </row>
    <row r="47" spans="1:36" ht="14.4" x14ac:dyDescent="0.55000000000000004">
      <c r="A47" s="41" t="s">
        <v>421</v>
      </c>
      <c r="B47" s="46" t="s">
        <v>389</v>
      </c>
      <c r="C47" t="s">
        <v>416</v>
      </c>
      <c r="D47" t="s">
        <v>417</v>
      </c>
      <c r="E47" s="50">
        <v>88.500124784999997</v>
      </c>
      <c r="F47" s="51">
        <v>82.401737077999996</v>
      </c>
      <c r="G47" s="53">
        <v>5.3333333333333337E-2</v>
      </c>
      <c r="H47" s="53">
        <v>-5.2028318182689914E-3</v>
      </c>
      <c r="I47" s="53">
        <v>3.7706996980026948E-2</v>
      </c>
      <c r="J47" s="54">
        <v>32051.5</v>
      </c>
      <c r="K47" s="54">
        <v>36996.449999999997</v>
      </c>
      <c r="L47" s="54">
        <v>51527.06</v>
      </c>
      <c r="M47" s="54">
        <v>83422.64</v>
      </c>
      <c r="N47" s="54">
        <v>149434.35999999999</v>
      </c>
      <c r="O47" s="53">
        <v>0.30681818199999999</v>
      </c>
      <c r="P47" s="53">
        <v>0.69318181800000001</v>
      </c>
      <c r="Q47" s="53">
        <v>0.107526882</v>
      </c>
      <c r="R47" s="53">
        <v>0.22580645199999999</v>
      </c>
      <c r="S47" s="53">
        <v>0.24731182800000001</v>
      </c>
      <c r="T47" s="53">
        <v>0.18279569900000001</v>
      </c>
      <c r="U47" s="53">
        <v>0.18279569900000001</v>
      </c>
      <c r="V47" s="53">
        <v>5.3763441000000002E-2</v>
      </c>
      <c r="W47" s="53">
        <v>0.4</v>
      </c>
      <c r="X47" s="53">
        <v>0.44210526300000003</v>
      </c>
      <c r="Y47" s="53">
        <v>5.2631578999999998E-2</v>
      </c>
      <c r="Z47" s="53">
        <v>5.2631578999999998E-2</v>
      </c>
      <c r="AA47" s="53">
        <v>5.2631578999999998E-2</v>
      </c>
      <c r="AB47" s="55">
        <v>238</v>
      </c>
      <c r="AC47" s="56">
        <v>5894</v>
      </c>
      <c r="AD47" s="56">
        <v>0</v>
      </c>
      <c r="AE47" s="56">
        <v>0</v>
      </c>
      <c r="AF47" s="56">
        <v>0</v>
      </c>
      <c r="AG47" s="56">
        <v>0</v>
      </c>
      <c r="AH47" s="55">
        <v>117</v>
      </c>
      <c r="AI47" s="44">
        <v>6.3345966000000004E-2</v>
      </c>
      <c r="AJ47" s="56">
        <v>6</v>
      </c>
    </row>
    <row r="48" spans="1:36" s="57" customFormat="1" ht="155.1" customHeight="1" x14ac:dyDescent="0.5">
      <c r="A48" s="93" t="s">
        <v>435</v>
      </c>
      <c r="B48" s="93"/>
      <c r="C48" s="93"/>
      <c r="D48" s="94"/>
      <c r="E48" s="95" t="s">
        <v>418</v>
      </c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7"/>
      <c r="AB48" s="95" t="s">
        <v>420</v>
      </c>
      <c r="AC48" s="96"/>
      <c r="AD48" s="96"/>
      <c r="AE48" s="96"/>
      <c r="AF48" s="96"/>
      <c r="AG48" s="97"/>
      <c r="AH48" s="95" t="s">
        <v>431</v>
      </c>
      <c r="AI48" s="96"/>
      <c r="AJ48" s="96"/>
    </row>
    <row r="49" spans="1:1" s="92" customFormat="1" ht="14.4" x14ac:dyDescent="0.55000000000000004">
      <c r="A49" s="92" t="s">
        <v>432</v>
      </c>
    </row>
  </sheetData>
  <mergeCells count="7">
    <mergeCell ref="A49:XFD49"/>
    <mergeCell ref="A1:XFD1"/>
    <mergeCell ref="A2:XFD2"/>
    <mergeCell ref="A48:D48"/>
    <mergeCell ref="E48:AA48"/>
    <mergeCell ref="AB48:AG48"/>
    <mergeCell ref="AH48:AJ48"/>
  </mergeCells>
  <hyperlinks>
    <hyperlink ref="A2" location="'Table of Contents'!A1" display="Return to Table of Contents" xr:uid="{127DFC4A-D3E6-4EE4-849D-F0B7D335AD64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68BA8-BEF4-482D-A754-2F8D32A0DDAA}">
  <dimension ref="A1:BO49"/>
  <sheetViews>
    <sheetView zoomScale="85" zoomScaleNormal="85" workbookViewId="0">
      <selection sqref="A1:XFD1"/>
    </sheetView>
  </sheetViews>
  <sheetFormatPr defaultColWidth="0" defaultRowHeight="12.9" zeroHeight="1" x14ac:dyDescent="0.5"/>
  <cols>
    <col min="1" max="1" width="39.41015625" customWidth="1"/>
    <col min="2" max="2" width="32" customWidth="1"/>
    <col min="3" max="3" width="13.1171875" customWidth="1"/>
    <col min="4" max="4" width="15" customWidth="1"/>
    <col min="5" max="5" width="16" customWidth="1"/>
    <col min="6" max="6" width="20.87890625" bestFit="1" customWidth="1"/>
    <col min="7" max="7" width="26.87890625" bestFit="1" customWidth="1"/>
    <col min="8" max="8" width="9.1171875" customWidth="1"/>
    <col min="9" max="9" width="19.29296875" customWidth="1"/>
    <col min="10" max="10" width="12.1171875" bestFit="1" customWidth="1"/>
    <col min="11" max="11" width="25.87890625" bestFit="1" customWidth="1"/>
    <col min="12" max="12" width="19.5859375" bestFit="1" customWidth="1"/>
    <col min="13" max="13" width="15.1171875" bestFit="1" customWidth="1"/>
    <col min="14" max="14" width="14.5859375" hidden="1" customWidth="1"/>
    <col min="15" max="15" width="13.5859375" hidden="1" customWidth="1"/>
    <col min="16" max="16" width="9.1171875" hidden="1" customWidth="1"/>
    <col min="17" max="17" width="29.1171875" hidden="1" customWidth="1"/>
    <col min="18" max="20" width="12.1171875" hidden="1" customWidth="1"/>
    <col min="21" max="21" width="12.41015625" hidden="1" customWidth="1"/>
    <col min="22" max="22" width="9.1171875" hidden="1" customWidth="1"/>
    <col min="23" max="23" width="25" hidden="1" customWidth="1"/>
    <col min="24" max="24" width="12.1171875" hidden="1" customWidth="1"/>
    <col min="25" max="25" width="12.29296875" hidden="1" customWidth="1"/>
    <col min="26" max="26" width="12.1171875" hidden="1" customWidth="1"/>
    <col min="27" max="27" width="9.1171875" hidden="1" customWidth="1"/>
    <col min="28" max="28" width="58.5859375" hidden="1" customWidth="1"/>
    <col min="29" max="29" width="19.703125" hidden="1" customWidth="1"/>
    <col min="30" max="30" width="26.87890625" hidden="1" customWidth="1"/>
    <col min="31" max="31" width="24.703125" hidden="1" customWidth="1"/>
    <col min="32" max="32" width="32.41015625" hidden="1" customWidth="1"/>
    <col min="33" max="33" width="9.1171875" hidden="1" customWidth="1"/>
    <col min="34" max="38" width="14.5859375" hidden="1" customWidth="1"/>
    <col min="39" max="39" width="9.1171875" hidden="1" customWidth="1"/>
    <col min="40" max="40" width="17.87890625" hidden="1" customWidth="1"/>
    <col min="41" max="41" width="4.703125" hidden="1" customWidth="1"/>
    <col min="42" max="42" width="9.1171875" hidden="1" customWidth="1"/>
    <col min="43" max="43" width="7.87890625" hidden="1" customWidth="1"/>
    <col min="44" max="47" width="7.1171875" hidden="1" customWidth="1"/>
    <col min="48" max="48" width="6.87890625" hidden="1" customWidth="1"/>
    <col min="49" max="49" width="9.1171875" hidden="1" customWidth="1"/>
    <col min="50" max="50" width="11.87890625" hidden="1" customWidth="1"/>
    <col min="51" max="51" width="7.703125" hidden="1" customWidth="1"/>
    <col min="52" max="53" width="5.29296875" hidden="1" customWidth="1"/>
    <col min="54" max="54" width="7.5859375" hidden="1" customWidth="1"/>
    <col min="55" max="55" width="9.1171875" hidden="1" customWidth="1"/>
    <col min="56" max="56" width="17.1171875" hidden="1" customWidth="1"/>
    <col min="57" max="57" width="29.87890625" hidden="1" customWidth="1"/>
    <col min="58" max="58" width="9.1171875" hidden="1" customWidth="1"/>
    <col min="59" max="59" width="19.5859375" hidden="1" customWidth="1"/>
    <col min="60" max="60" width="18" hidden="1" customWidth="1"/>
    <col min="61" max="61" width="9.1171875" hidden="1" customWidth="1"/>
    <col min="62" max="62" width="23.41015625" hidden="1" customWidth="1"/>
    <col min="63" max="63" width="19.703125" hidden="1" customWidth="1"/>
    <col min="64" max="64" width="9.1171875" hidden="1" customWidth="1"/>
    <col min="65" max="65" width="24.87890625" hidden="1" customWidth="1"/>
    <col min="66" max="66" width="18.29296875" hidden="1" customWidth="1"/>
    <col min="67" max="67" width="4.87890625" hidden="1" customWidth="1"/>
    <col min="68" max="16384" width="9.1171875" hidden="1"/>
  </cols>
  <sheetData>
    <row r="1" spans="1:13" s="80" customFormat="1" ht="13.8" x14ac:dyDescent="0.5">
      <c r="A1" s="80" t="s">
        <v>11</v>
      </c>
    </row>
    <row r="2" spans="1:13" s="71" customFormat="1" ht="14.1" x14ac:dyDescent="0.5">
      <c r="A2" s="71" t="s">
        <v>13</v>
      </c>
    </row>
    <row r="3" spans="1:13" ht="86.4" x14ac:dyDescent="0.5">
      <c r="A3" s="38" t="s">
        <v>426</v>
      </c>
      <c r="B3" s="38" t="s">
        <v>274</v>
      </c>
      <c r="C3" s="38" t="s">
        <v>275</v>
      </c>
      <c r="D3" s="38" t="s">
        <v>276</v>
      </c>
      <c r="E3" s="39" t="s">
        <v>293</v>
      </c>
      <c r="F3" s="38" t="s">
        <v>294</v>
      </c>
      <c r="G3" s="38" t="s">
        <v>296</v>
      </c>
      <c r="H3" s="38" t="s">
        <v>297</v>
      </c>
      <c r="I3" s="38" t="s">
        <v>298</v>
      </c>
      <c r="J3" s="38" t="s">
        <v>299</v>
      </c>
      <c r="K3" s="38" t="s">
        <v>300</v>
      </c>
      <c r="L3" s="38" t="s">
        <v>301</v>
      </c>
      <c r="M3" s="38" t="s">
        <v>302</v>
      </c>
    </row>
    <row r="4" spans="1:13" ht="14.4" x14ac:dyDescent="0.55000000000000004">
      <c r="A4" s="41" t="s">
        <v>422</v>
      </c>
      <c r="B4" s="41" t="s">
        <v>321</v>
      </c>
      <c r="C4" s="41" t="s">
        <v>322</v>
      </c>
      <c r="D4" t="s">
        <v>321</v>
      </c>
      <c r="E4" s="50">
        <v>2860.2386706020002</v>
      </c>
      <c r="F4" s="51">
        <v>3540.241043169</v>
      </c>
      <c r="G4" s="44">
        <v>-0.10636716019754916</v>
      </c>
      <c r="H4" s="44">
        <v>5.7717685078096562E-2</v>
      </c>
      <c r="I4" s="52">
        <v>20746.935614999999</v>
      </c>
      <c r="J4" s="52">
        <v>26329.107936299999</v>
      </c>
      <c r="K4" s="52">
        <v>39601.287054200002</v>
      </c>
      <c r="L4" s="52">
        <v>60504.271138199998</v>
      </c>
      <c r="M4" s="52">
        <v>99964.796267500002</v>
      </c>
    </row>
    <row r="5" spans="1:13" ht="14.4" x14ac:dyDescent="0.55000000000000004">
      <c r="A5" s="41" t="s">
        <v>422</v>
      </c>
      <c r="B5" s="46" t="s">
        <v>323</v>
      </c>
      <c r="C5" t="s">
        <v>324</v>
      </c>
      <c r="D5" t="s">
        <v>325</v>
      </c>
      <c r="E5" s="50">
        <v>17.168481623000002</v>
      </c>
      <c r="F5" s="51">
        <v>31.907315366999999</v>
      </c>
      <c r="G5" s="53">
        <v>3.455535554905953E-2</v>
      </c>
      <c r="H5" s="53">
        <v>0.17171597825229531</v>
      </c>
      <c r="I5" s="54">
        <v>20820.6809369</v>
      </c>
      <c r="J5" s="54">
        <v>25582.9534394</v>
      </c>
      <c r="K5" s="54">
        <v>30646.086097899999</v>
      </c>
      <c r="L5" s="54">
        <v>33766.974238000003</v>
      </c>
      <c r="M5" s="54">
        <v>41831.758843600001</v>
      </c>
    </row>
    <row r="6" spans="1:13" ht="14.4" x14ac:dyDescent="0.55000000000000004">
      <c r="A6" s="41" t="s">
        <v>422</v>
      </c>
      <c r="B6" s="46" t="s">
        <v>323</v>
      </c>
      <c r="C6" t="s">
        <v>328</v>
      </c>
      <c r="D6" t="s">
        <v>329</v>
      </c>
      <c r="E6" s="50">
        <v>17.135079802</v>
      </c>
      <c r="F6" s="51">
        <v>53.668977966</v>
      </c>
      <c r="G6" s="53">
        <v>0.2868809785278606</v>
      </c>
      <c r="H6" s="53">
        <v>9.0921942996621263E-2</v>
      </c>
      <c r="I6" s="54">
        <v>21404.026086099999</v>
      </c>
      <c r="J6" s="54">
        <v>25997.607476100002</v>
      </c>
      <c r="K6" s="54">
        <v>32614.216742799999</v>
      </c>
      <c r="L6" s="54">
        <v>39476.615399299997</v>
      </c>
      <c r="M6" s="54">
        <v>46987.549892199997</v>
      </c>
    </row>
    <row r="7" spans="1:13" ht="14.4" x14ac:dyDescent="0.55000000000000004">
      <c r="A7" s="41" t="s">
        <v>422</v>
      </c>
      <c r="B7" s="46" t="s">
        <v>323</v>
      </c>
      <c r="C7" t="s">
        <v>331</v>
      </c>
      <c r="D7" t="s">
        <v>332</v>
      </c>
      <c r="E7" s="50">
        <v>31.505937069000002</v>
      </c>
      <c r="F7" s="51">
        <v>55.919289008</v>
      </c>
      <c r="G7" s="53">
        <v>-0.4212493563873469</v>
      </c>
      <c r="H7" s="53">
        <v>7.2680434198324165E-2</v>
      </c>
      <c r="I7" s="54">
        <v>29949.582265100002</v>
      </c>
      <c r="J7" s="54">
        <v>36034.706837199999</v>
      </c>
      <c r="K7" s="54">
        <v>43097.398187300001</v>
      </c>
      <c r="L7" s="54">
        <v>54362.314316099997</v>
      </c>
      <c r="M7" s="54">
        <v>69475.263899700003</v>
      </c>
    </row>
    <row r="8" spans="1:13" ht="14.4" x14ac:dyDescent="0.55000000000000004">
      <c r="A8" s="41" t="s">
        <v>422</v>
      </c>
      <c r="B8" s="46" t="s">
        <v>323</v>
      </c>
      <c r="C8" t="s">
        <v>333</v>
      </c>
      <c r="D8" t="s">
        <v>334</v>
      </c>
      <c r="E8" s="50">
        <v>5.0588322379999999</v>
      </c>
      <c r="F8" s="51">
        <v>9.811502269</v>
      </c>
      <c r="G8" s="53">
        <v>5.3572997604429951</v>
      </c>
      <c r="H8" s="53">
        <v>0.25015046703748794</v>
      </c>
      <c r="I8" s="54">
        <v>23671.059023999998</v>
      </c>
      <c r="J8" s="54">
        <v>26016.5957461</v>
      </c>
      <c r="K8" s="54">
        <v>31762.743100399999</v>
      </c>
      <c r="L8" s="54">
        <v>40175.985825600001</v>
      </c>
      <c r="M8" s="54">
        <v>45017.230371199999</v>
      </c>
    </row>
    <row r="9" spans="1:13" ht="14.4" x14ac:dyDescent="0.55000000000000004">
      <c r="A9" s="41" t="s">
        <v>422</v>
      </c>
      <c r="B9" s="46" t="s">
        <v>323</v>
      </c>
      <c r="C9" t="s">
        <v>336</v>
      </c>
      <c r="D9" t="s">
        <v>337</v>
      </c>
      <c r="E9" s="50">
        <v>23.381216169999998</v>
      </c>
      <c r="F9" s="51">
        <v>37.355561647000002</v>
      </c>
      <c r="G9" s="53">
        <v>-4.3382412463553219E-2</v>
      </c>
      <c r="H9" s="53">
        <v>8.3942826956892216E-2</v>
      </c>
      <c r="I9" s="54">
        <v>17169.202915599999</v>
      </c>
      <c r="J9" s="54">
        <v>25615.715610499999</v>
      </c>
      <c r="K9" s="54">
        <v>31920.480585500001</v>
      </c>
      <c r="L9" s="54">
        <v>40629.727976800001</v>
      </c>
      <c r="M9" s="54">
        <v>63173.647881099998</v>
      </c>
    </row>
    <row r="10" spans="1:13" ht="14.4" x14ac:dyDescent="0.55000000000000004">
      <c r="A10" s="41" t="s">
        <v>422</v>
      </c>
      <c r="B10" s="46" t="s">
        <v>323</v>
      </c>
      <c r="C10" t="s">
        <v>338</v>
      </c>
      <c r="D10" t="s">
        <v>339</v>
      </c>
      <c r="E10" s="50">
        <v>17.820994623000001</v>
      </c>
      <c r="F10" s="51">
        <v>26.613300149000001</v>
      </c>
      <c r="G10" s="53">
        <v>-0.10042321105318391</v>
      </c>
      <c r="H10" s="53">
        <v>-3.725223614304907E-3</v>
      </c>
      <c r="I10" s="54">
        <v>34678.313424599997</v>
      </c>
      <c r="J10" s="54">
        <v>41989.6223665</v>
      </c>
      <c r="K10" s="54">
        <v>56704.028271399999</v>
      </c>
      <c r="L10" s="54">
        <v>71948.202561900005</v>
      </c>
      <c r="M10" s="54">
        <v>112383.551169</v>
      </c>
    </row>
    <row r="11" spans="1:13" ht="14.4" x14ac:dyDescent="0.55000000000000004">
      <c r="A11" s="41" t="s">
        <v>422</v>
      </c>
      <c r="B11" s="46" t="s">
        <v>323</v>
      </c>
      <c r="C11" t="s">
        <v>341</v>
      </c>
      <c r="D11" t="s">
        <v>342</v>
      </c>
      <c r="E11" s="50">
        <v>10.789111054999999</v>
      </c>
      <c r="F11" s="51">
        <v>13.943605231999999</v>
      </c>
      <c r="G11" s="53">
        <v>0.18474901594827903</v>
      </c>
      <c r="H11" s="53">
        <v>-7.974848952928805E-3</v>
      </c>
      <c r="I11" s="54">
        <v>37743.915703699997</v>
      </c>
      <c r="J11" s="54">
        <v>46694.968317600004</v>
      </c>
      <c r="K11" s="54">
        <v>69018.444478200006</v>
      </c>
      <c r="L11" s="54">
        <v>89849.581327399996</v>
      </c>
      <c r="M11" s="54">
        <v>117389.85752000001</v>
      </c>
    </row>
    <row r="12" spans="1:13" ht="14.4" x14ac:dyDescent="0.55000000000000004">
      <c r="A12" s="41" t="s">
        <v>422</v>
      </c>
      <c r="B12" s="46" t="s">
        <v>323</v>
      </c>
      <c r="C12" t="s">
        <v>344</v>
      </c>
      <c r="D12" t="s">
        <v>345</v>
      </c>
      <c r="E12" s="50">
        <v>3.9785324470000001</v>
      </c>
      <c r="F12" s="51">
        <v>8.1913111829999998</v>
      </c>
      <c r="G12" s="53">
        <v>1.3484329472486341E-2</v>
      </c>
      <c r="H12" s="53">
        <v>5.8272350945589677E-2</v>
      </c>
      <c r="I12" s="54">
        <v>18507.716115399999</v>
      </c>
      <c r="J12" s="54">
        <v>29718.744104400001</v>
      </c>
      <c r="K12" s="54">
        <v>40248.632363800003</v>
      </c>
      <c r="L12" s="54">
        <v>50567.475388899999</v>
      </c>
      <c r="M12" s="54">
        <v>76262.258210900007</v>
      </c>
    </row>
    <row r="13" spans="1:13" ht="14.4" x14ac:dyDescent="0.55000000000000004">
      <c r="A13" s="41" t="s">
        <v>422</v>
      </c>
      <c r="B13" s="46" t="s">
        <v>323</v>
      </c>
      <c r="C13" t="s">
        <v>346</v>
      </c>
      <c r="D13" t="s">
        <v>347</v>
      </c>
      <c r="E13" s="50">
        <v>14.291314182000001</v>
      </c>
      <c r="F13" s="51">
        <v>17.797861053999998</v>
      </c>
      <c r="G13" s="53">
        <v>0.15750903122456306</v>
      </c>
      <c r="H13" s="53">
        <v>-3.8093383720139679E-2</v>
      </c>
      <c r="I13" s="54">
        <v>30705.432511999999</v>
      </c>
      <c r="J13" s="54">
        <v>34981.293605500003</v>
      </c>
      <c r="K13" s="54">
        <v>41866.307078400001</v>
      </c>
      <c r="L13" s="54">
        <v>46296.958812700002</v>
      </c>
      <c r="M13" s="54">
        <v>55147.3255938</v>
      </c>
    </row>
    <row r="14" spans="1:13" ht="14.4" x14ac:dyDescent="0.55000000000000004">
      <c r="A14" s="41" t="s">
        <v>422</v>
      </c>
      <c r="B14" s="46" t="s">
        <v>323</v>
      </c>
      <c r="C14" t="s">
        <v>348</v>
      </c>
      <c r="D14" t="s">
        <v>349</v>
      </c>
      <c r="E14" s="50">
        <v>5.1169438500000002</v>
      </c>
      <c r="F14" s="51">
        <v>11.614995156000001</v>
      </c>
      <c r="G14" s="53">
        <v>-0.17321579379403215</v>
      </c>
      <c r="H14" s="53">
        <v>0.16354739518980652</v>
      </c>
      <c r="I14" s="54">
        <v>18423.4638543</v>
      </c>
      <c r="J14" s="54">
        <v>30806.107188999998</v>
      </c>
      <c r="K14" s="54">
        <v>41095.280201000001</v>
      </c>
      <c r="L14" s="54">
        <v>56288.370048600002</v>
      </c>
      <c r="M14" s="54">
        <v>71619.505588600005</v>
      </c>
    </row>
    <row r="15" spans="1:13" ht="14.4" x14ac:dyDescent="0.55000000000000004">
      <c r="A15" s="41" t="s">
        <v>422</v>
      </c>
      <c r="B15" s="46" t="s">
        <v>323</v>
      </c>
      <c r="C15" t="s">
        <v>350</v>
      </c>
      <c r="D15" t="s">
        <v>351</v>
      </c>
      <c r="E15" s="50">
        <v>5.0131869999999997E-3</v>
      </c>
      <c r="F15" s="51">
        <v>0.87545897699999997</v>
      </c>
      <c r="G15" s="53">
        <v>-0.18827391826921136</v>
      </c>
      <c r="H15" s="53">
        <v>0.25317826763693446</v>
      </c>
      <c r="I15" s="54">
        <v>12234.0147394</v>
      </c>
      <c r="J15" s="54">
        <v>23983.054598899998</v>
      </c>
      <c r="K15" s="54">
        <v>39971.757664800003</v>
      </c>
      <c r="L15" s="54">
        <v>94537.732908499995</v>
      </c>
      <c r="M15" s="54">
        <v>118858.62129700001</v>
      </c>
    </row>
    <row r="16" spans="1:13" ht="14.4" x14ac:dyDescent="0.55000000000000004">
      <c r="A16" s="41" t="s">
        <v>422</v>
      </c>
      <c r="B16" s="46" t="s">
        <v>323</v>
      </c>
      <c r="C16" t="s">
        <v>352</v>
      </c>
      <c r="D16" t="s">
        <v>353</v>
      </c>
      <c r="E16" s="50">
        <v>0.37409026899999998</v>
      </c>
      <c r="F16" s="51">
        <v>1.071302561</v>
      </c>
      <c r="G16" s="53">
        <v>-0.78905199176710716</v>
      </c>
      <c r="H16" s="53">
        <v>-0.23914041720235166</v>
      </c>
      <c r="I16" s="54">
        <v>31430.684150699999</v>
      </c>
      <c r="J16" s="54">
        <v>38611.861949600003</v>
      </c>
      <c r="K16" s="54">
        <v>49107.301897199999</v>
      </c>
      <c r="L16" s="54">
        <v>63848.878007799998</v>
      </c>
      <c r="M16" s="54">
        <v>77045.265613299998</v>
      </c>
    </row>
    <row r="17" spans="1:13" ht="14.4" x14ac:dyDescent="0.55000000000000004">
      <c r="A17" s="41" t="s">
        <v>422</v>
      </c>
      <c r="B17" s="46" t="s">
        <v>323</v>
      </c>
      <c r="C17" t="s">
        <v>354</v>
      </c>
      <c r="D17" t="s">
        <v>355</v>
      </c>
      <c r="E17" s="50">
        <v>1.2643521550000001</v>
      </c>
      <c r="F17" s="51">
        <v>2.176038803</v>
      </c>
      <c r="G17" s="53">
        <v>-0.57179877470466323</v>
      </c>
      <c r="H17" s="53">
        <v>-4.0163652032618051E-5</v>
      </c>
      <c r="I17" s="54">
        <v>48474.0686995</v>
      </c>
      <c r="J17" s="54">
        <v>63443.207504899998</v>
      </c>
      <c r="K17" s="54">
        <v>78677.744056900003</v>
      </c>
      <c r="L17" s="54">
        <v>92101.398899499996</v>
      </c>
      <c r="M17" s="54">
        <v>111208.228613</v>
      </c>
    </row>
    <row r="18" spans="1:13" ht="14.4" x14ac:dyDescent="0.55000000000000004">
      <c r="A18" s="41" t="s">
        <v>422</v>
      </c>
      <c r="B18" s="46" t="s">
        <v>323</v>
      </c>
      <c r="C18" t="s">
        <v>357</v>
      </c>
      <c r="D18" t="s">
        <v>358</v>
      </c>
      <c r="E18" s="50">
        <v>0.33995294799999998</v>
      </c>
      <c r="F18" s="51">
        <v>0.97035231899999996</v>
      </c>
      <c r="G18" s="53">
        <v>-0.87537845127363656</v>
      </c>
      <c r="H18" s="53">
        <v>-0.19419040013737426</v>
      </c>
      <c r="I18" s="54">
        <v>26088.397630399999</v>
      </c>
      <c r="J18" s="54">
        <v>35272.023647000002</v>
      </c>
      <c r="K18" s="54">
        <v>51241.510787599997</v>
      </c>
      <c r="L18" s="54">
        <v>74458.222040099994</v>
      </c>
      <c r="M18" s="54">
        <v>87464.619620199999</v>
      </c>
    </row>
    <row r="19" spans="1:13" ht="14.4" x14ac:dyDescent="0.55000000000000004">
      <c r="A19" s="41" t="s">
        <v>422</v>
      </c>
      <c r="B19" s="46" t="s">
        <v>323</v>
      </c>
      <c r="C19" t="s">
        <v>359</v>
      </c>
      <c r="D19" t="s">
        <v>360</v>
      </c>
      <c r="E19" s="50">
        <v>0.204472601</v>
      </c>
      <c r="F19" s="51">
        <v>1.3114584970000001</v>
      </c>
      <c r="G19" s="53">
        <v>-0.95423381917732053</v>
      </c>
      <c r="H19" s="53">
        <v>-9.9145459591429893E-3</v>
      </c>
      <c r="I19" s="54">
        <v>24679.708517499999</v>
      </c>
      <c r="J19" s="54">
        <v>29799.5825491</v>
      </c>
      <c r="K19" s="54">
        <v>37636.249107000003</v>
      </c>
      <c r="L19" s="54">
        <v>42622.3297284</v>
      </c>
      <c r="M19" s="54">
        <v>45672.602230800003</v>
      </c>
    </row>
    <row r="20" spans="1:13" ht="14.4" x14ac:dyDescent="0.55000000000000004">
      <c r="A20" s="41" t="s">
        <v>422</v>
      </c>
      <c r="B20" s="46" t="s">
        <v>323</v>
      </c>
      <c r="C20" t="s">
        <v>361</v>
      </c>
      <c r="D20" t="s">
        <v>362</v>
      </c>
      <c r="E20" s="50">
        <v>0.95578431399999997</v>
      </c>
      <c r="F20" s="51">
        <v>2.699100735</v>
      </c>
      <c r="G20" s="53">
        <v>-0.58366413284701546</v>
      </c>
      <c r="H20" s="53">
        <v>-6.1695037401503117E-2</v>
      </c>
      <c r="I20" s="54">
        <v>23273.389503499999</v>
      </c>
      <c r="J20" s="54">
        <v>28613.440319699999</v>
      </c>
      <c r="K20" s="54">
        <v>41103.619625200001</v>
      </c>
      <c r="L20" s="54">
        <v>48059.206793799996</v>
      </c>
      <c r="M20" s="54">
        <v>59721.443598099999</v>
      </c>
    </row>
    <row r="21" spans="1:13" ht="14.4" x14ac:dyDescent="0.55000000000000004">
      <c r="A21" s="41" t="s">
        <v>422</v>
      </c>
      <c r="B21" s="46" t="s">
        <v>323</v>
      </c>
      <c r="C21" t="s">
        <v>363</v>
      </c>
      <c r="D21" t="s">
        <v>364</v>
      </c>
      <c r="E21" s="50">
        <v>0.80501959700000003</v>
      </c>
      <c r="F21" s="51">
        <v>1.2300683269999999</v>
      </c>
      <c r="G21" s="53">
        <v>-0.69600200787862798</v>
      </c>
      <c r="H21" s="53">
        <v>-8.703058318218812E-2</v>
      </c>
      <c r="I21" s="54">
        <v>32889.158797800003</v>
      </c>
      <c r="J21" s="54">
        <v>36817.8198748</v>
      </c>
      <c r="K21" s="54">
        <v>43080.727316199998</v>
      </c>
      <c r="L21" s="54">
        <v>47340.845530500002</v>
      </c>
      <c r="M21" s="54">
        <v>56261.026593800001</v>
      </c>
    </row>
    <row r="22" spans="1:13" ht="14.4" x14ac:dyDescent="0.55000000000000004">
      <c r="A22" s="41" t="s">
        <v>422</v>
      </c>
      <c r="B22" s="46" t="s">
        <v>323</v>
      </c>
      <c r="C22" t="s">
        <v>365</v>
      </c>
      <c r="D22" t="s">
        <v>366</v>
      </c>
      <c r="E22" s="50">
        <v>0</v>
      </c>
      <c r="F22" s="51">
        <v>0</v>
      </c>
      <c r="G22" s="53">
        <v>-1</v>
      </c>
      <c r="H22" s="53" t="e">
        <v>#DIV/0!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</row>
    <row r="23" spans="1:13" ht="14.4" x14ac:dyDescent="0.55000000000000004">
      <c r="A23" s="41" t="s">
        <v>422</v>
      </c>
      <c r="B23" s="46" t="s">
        <v>367</v>
      </c>
      <c r="C23" t="s">
        <v>368</v>
      </c>
      <c r="D23" t="s">
        <v>369</v>
      </c>
      <c r="E23" s="50">
        <v>7.4686999350000001</v>
      </c>
      <c r="F23" s="51">
        <v>15.78202121</v>
      </c>
      <c r="G23" s="53">
        <v>-0.77629943513193067</v>
      </c>
      <c r="H23" s="53">
        <v>-5.2210356339613725E-2</v>
      </c>
      <c r="I23" s="54">
        <v>32904.980288999999</v>
      </c>
      <c r="J23" s="54">
        <v>33130.399296399999</v>
      </c>
      <c r="K23" s="54">
        <v>44593.316937700001</v>
      </c>
      <c r="L23" s="54">
        <v>59299.496374900002</v>
      </c>
      <c r="M23" s="54">
        <v>75775.516762800005</v>
      </c>
    </row>
    <row r="24" spans="1:13" ht="14.4" x14ac:dyDescent="0.55000000000000004">
      <c r="A24" s="41" t="s">
        <v>422</v>
      </c>
      <c r="B24" s="46" t="s">
        <v>367</v>
      </c>
      <c r="C24" t="s">
        <v>371</v>
      </c>
      <c r="D24" t="s">
        <v>372</v>
      </c>
      <c r="E24" s="50">
        <v>4.4033273509999997</v>
      </c>
      <c r="F24" s="51">
        <v>5.1177039110000004</v>
      </c>
      <c r="G24" s="53">
        <v>-0.19575449825648206</v>
      </c>
      <c r="H24" s="53">
        <v>2.5736459038018918E-2</v>
      </c>
      <c r="I24" s="54">
        <v>33212.725434799999</v>
      </c>
      <c r="J24" s="54">
        <v>39961.908893200001</v>
      </c>
      <c r="K24" s="54">
        <v>46993.872121</v>
      </c>
      <c r="L24" s="54">
        <v>56841.3856935</v>
      </c>
      <c r="M24" s="54">
        <v>67840.907112300003</v>
      </c>
    </row>
    <row r="25" spans="1:13" ht="14.4" x14ac:dyDescent="0.55000000000000004">
      <c r="A25" s="41" t="s">
        <v>422</v>
      </c>
      <c r="B25" s="46" t="s">
        <v>367</v>
      </c>
      <c r="C25" t="s">
        <v>373</v>
      </c>
      <c r="D25" t="s">
        <v>374</v>
      </c>
      <c r="E25" s="50">
        <v>4.7879488019999998</v>
      </c>
      <c r="F25" s="51">
        <v>4.2403241490000001</v>
      </c>
      <c r="G25" s="53">
        <v>2.99050278019793</v>
      </c>
      <c r="H25" s="53">
        <v>3.7047493057133264E-3</v>
      </c>
      <c r="I25" s="54">
        <v>31815.293369499999</v>
      </c>
      <c r="J25" s="54">
        <v>43932.8501913</v>
      </c>
      <c r="K25" s="54">
        <v>59782.332498199998</v>
      </c>
      <c r="L25" s="54">
        <v>87807.537059800001</v>
      </c>
      <c r="M25" s="54">
        <v>88457.515664599996</v>
      </c>
    </row>
    <row r="26" spans="1:13" ht="14.4" x14ac:dyDescent="0.55000000000000004">
      <c r="A26" s="41" t="s">
        <v>422</v>
      </c>
      <c r="B26" s="46" t="s">
        <v>367</v>
      </c>
      <c r="C26" t="s">
        <v>375</v>
      </c>
      <c r="D26" t="s">
        <v>376</v>
      </c>
      <c r="E26" s="50">
        <v>2.8051530100000002</v>
      </c>
      <c r="F26" s="51">
        <v>3.046141532</v>
      </c>
      <c r="G26" s="53">
        <v>0.7838044808367568</v>
      </c>
      <c r="H26" s="53">
        <v>0.10789760448753555</v>
      </c>
      <c r="I26" s="54">
        <v>20430.8864961</v>
      </c>
      <c r="J26" s="54">
        <v>26320.405293100001</v>
      </c>
      <c r="K26" s="54">
        <v>31877.628299600001</v>
      </c>
      <c r="L26" s="54">
        <v>41786.138680800002</v>
      </c>
      <c r="M26" s="54">
        <v>52511.375794</v>
      </c>
    </row>
    <row r="27" spans="1:13" ht="14.4" x14ac:dyDescent="0.55000000000000004">
      <c r="A27" s="41" t="s">
        <v>422</v>
      </c>
      <c r="B27" s="46" t="s">
        <v>367</v>
      </c>
      <c r="C27" t="s">
        <v>377</v>
      </c>
      <c r="D27" t="s">
        <v>378</v>
      </c>
      <c r="E27" s="50">
        <v>0.28384488400000002</v>
      </c>
      <c r="F27" s="51">
        <v>0.82872886400000001</v>
      </c>
      <c r="G27" s="53">
        <v>0.37734809328449653</v>
      </c>
      <c r="H27" s="53">
        <v>7.0570727637282352E-2</v>
      </c>
      <c r="I27" s="54">
        <v>32275.653301599999</v>
      </c>
      <c r="J27" s="54">
        <v>41721.622741899999</v>
      </c>
      <c r="K27" s="54">
        <v>49721.8399116</v>
      </c>
      <c r="L27" s="54">
        <v>56747.500100999998</v>
      </c>
      <c r="M27" s="54">
        <v>76517.812774200007</v>
      </c>
    </row>
    <row r="28" spans="1:13" ht="14.4" x14ac:dyDescent="0.55000000000000004">
      <c r="A28" s="41" t="s">
        <v>422</v>
      </c>
      <c r="B28" s="46" t="s">
        <v>367</v>
      </c>
      <c r="C28" t="s">
        <v>379</v>
      </c>
      <c r="D28" t="s">
        <v>380</v>
      </c>
      <c r="E28" s="50">
        <v>6.9527504459999996</v>
      </c>
      <c r="F28" s="51">
        <v>3.8543573449999999</v>
      </c>
      <c r="G28" s="53">
        <v>2.2690605881916674</v>
      </c>
      <c r="H28" s="53">
        <v>0.14716962502065334</v>
      </c>
      <c r="I28" s="54">
        <v>58558.698713199999</v>
      </c>
      <c r="J28" s="54">
        <v>80874.203666700007</v>
      </c>
      <c r="K28" s="54">
        <v>90736.076214600005</v>
      </c>
      <c r="L28" s="54">
        <v>104716.892108</v>
      </c>
      <c r="M28" s="54">
        <v>113921.103686</v>
      </c>
    </row>
    <row r="29" spans="1:13" ht="14.4" x14ac:dyDescent="0.55000000000000004">
      <c r="A29" s="41" t="s">
        <v>422</v>
      </c>
      <c r="B29" s="46" t="s">
        <v>367</v>
      </c>
      <c r="C29" t="s">
        <v>381</v>
      </c>
      <c r="D29" t="s">
        <v>382</v>
      </c>
      <c r="E29" s="50">
        <v>0.77026198199999996</v>
      </c>
      <c r="F29" s="51">
        <v>1.014840314</v>
      </c>
      <c r="G29" s="53">
        <v>-0.22630889445596089</v>
      </c>
      <c r="H29" s="53">
        <v>4.2241374701523372E-2</v>
      </c>
      <c r="I29" s="54">
        <v>27900.923782400001</v>
      </c>
      <c r="J29" s="54">
        <v>31265.214965200001</v>
      </c>
      <c r="K29" s="54">
        <v>41451.216550899997</v>
      </c>
      <c r="L29" s="54">
        <v>57372.4662943</v>
      </c>
      <c r="M29" s="54">
        <v>75259.017005899994</v>
      </c>
    </row>
    <row r="30" spans="1:13" ht="14.4" x14ac:dyDescent="0.55000000000000004">
      <c r="A30" s="41" t="s">
        <v>422</v>
      </c>
      <c r="B30" s="46" t="s">
        <v>367</v>
      </c>
      <c r="C30" t="s">
        <v>383</v>
      </c>
      <c r="D30" t="s">
        <v>384</v>
      </c>
      <c r="E30" s="50">
        <v>0.131272942</v>
      </c>
      <c r="F30" s="51">
        <v>5.2783368999999997E-2</v>
      </c>
      <c r="G30" s="53">
        <v>-0.51241020448824459</v>
      </c>
      <c r="H30" s="53">
        <v>0.12492744315884982</v>
      </c>
      <c r="I30" s="54">
        <v>29772.143717200001</v>
      </c>
      <c r="J30" s="54">
        <v>45565.023271099999</v>
      </c>
      <c r="K30" s="54">
        <v>49943.730618699999</v>
      </c>
      <c r="L30" s="54">
        <v>58531.175598599999</v>
      </c>
      <c r="M30" s="54">
        <v>91222.3965322</v>
      </c>
    </row>
    <row r="31" spans="1:13" ht="14.4" x14ac:dyDescent="0.55000000000000004">
      <c r="A31" s="41" t="s">
        <v>422</v>
      </c>
      <c r="B31" s="46" t="s">
        <v>367</v>
      </c>
      <c r="C31" t="s">
        <v>385</v>
      </c>
      <c r="D31" t="s">
        <v>386</v>
      </c>
      <c r="E31" s="50">
        <v>3.8942101999999999E-2</v>
      </c>
      <c r="F31" s="51">
        <v>3.8942101999999999E-2</v>
      </c>
      <c r="G31" s="53">
        <v>-9.4693082038019207E-3</v>
      </c>
      <c r="H31" s="53">
        <v>0.23374708946116984</v>
      </c>
      <c r="I31" s="54">
        <v>14805.7261925</v>
      </c>
      <c r="J31" s="54">
        <v>25945.810424399999</v>
      </c>
      <c r="K31" s="54">
        <v>47494.520393699997</v>
      </c>
      <c r="L31" s="54">
        <v>78731.968462000004</v>
      </c>
      <c r="M31" s="54">
        <v>184232.806201</v>
      </c>
    </row>
    <row r="32" spans="1:13" ht="14.4" x14ac:dyDescent="0.55000000000000004">
      <c r="A32" s="41" t="s">
        <v>422</v>
      </c>
      <c r="B32" s="46" t="s">
        <v>367</v>
      </c>
      <c r="C32" t="s">
        <v>387</v>
      </c>
      <c r="D32" t="s">
        <v>388</v>
      </c>
      <c r="E32" s="50">
        <v>6.0687089E-2</v>
      </c>
      <c r="F32" s="51">
        <v>1.2437956999999999E-2</v>
      </c>
      <c r="G32" s="53">
        <v>2.2009953890585372</v>
      </c>
      <c r="H32" s="53">
        <v>-2.327556030904691E-2</v>
      </c>
      <c r="I32" s="54">
        <v>31167.115881000002</v>
      </c>
      <c r="J32" s="54">
        <v>35331.438218000003</v>
      </c>
      <c r="K32" s="54">
        <v>43969.995304399999</v>
      </c>
      <c r="L32" s="54">
        <v>55581.435123700001</v>
      </c>
      <c r="M32" s="54">
        <v>65488.508035699997</v>
      </c>
    </row>
    <row r="33" spans="1:13" ht="14.4" x14ac:dyDescent="0.55000000000000004">
      <c r="A33" s="41" t="s">
        <v>422</v>
      </c>
      <c r="B33" s="46" t="s">
        <v>389</v>
      </c>
      <c r="C33" t="s">
        <v>390</v>
      </c>
      <c r="D33" t="s">
        <v>391</v>
      </c>
      <c r="E33" s="50">
        <v>2.8430674819999999</v>
      </c>
      <c r="F33" s="51">
        <v>4.0389628750000002</v>
      </c>
      <c r="G33" s="53">
        <v>-0.23620973626628494</v>
      </c>
      <c r="H33" s="53">
        <v>0.44586574959109604</v>
      </c>
      <c r="I33" s="54">
        <v>60045.1114352</v>
      </c>
      <c r="J33" s="54">
        <v>76003.802945000003</v>
      </c>
      <c r="K33" s="54">
        <v>113981.579054</v>
      </c>
      <c r="L33" s="54">
        <v>166800.78631</v>
      </c>
      <c r="M33" s="54">
        <v>168974.47233700001</v>
      </c>
    </row>
    <row r="34" spans="1:13" ht="14.4" x14ac:dyDescent="0.55000000000000004">
      <c r="A34" s="41" t="s">
        <v>422</v>
      </c>
      <c r="B34" s="46" t="s">
        <v>389</v>
      </c>
      <c r="C34" t="s">
        <v>392</v>
      </c>
      <c r="D34" t="s">
        <v>393</v>
      </c>
      <c r="E34" s="50">
        <v>7.3017780239999999</v>
      </c>
      <c r="F34" s="51">
        <v>14.277076954</v>
      </c>
      <c r="G34" s="53">
        <v>-0.28931522649426389</v>
      </c>
      <c r="H34" s="53">
        <v>0.12037450688188707</v>
      </c>
      <c r="I34" s="54">
        <v>31739.238788300001</v>
      </c>
      <c r="J34" s="54">
        <v>42562.308270699999</v>
      </c>
      <c r="K34" s="54">
        <v>63679.104983899997</v>
      </c>
      <c r="L34" s="54">
        <v>89776.069086300005</v>
      </c>
      <c r="M34" s="54">
        <v>116502.028924</v>
      </c>
    </row>
    <row r="35" spans="1:13" ht="14.4" x14ac:dyDescent="0.55000000000000004">
      <c r="A35" s="41" t="s">
        <v>422</v>
      </c>
      <c r="B35" s="46" t="s">
        <v>389</v>
      </c>
      <c r="C35" t="s">
        <v>394</v>
      </c>
      <c r="D35" t="s">
        <v>395</v>
      </c>
      <c r="E35" s="50">
        <v>26.700536968000002</v>
      </c>
      <c r="F35" s="51">
        <v>19.815350039999998</v>
      </c>
      <c r="G35" s="53">
        <v>1.0760415153099074</v>
      </c>
      <c r="H35" s="53">
        <v>0.18065547969244863</v>
      </c>
      <c r="I35" s="54">
        <v>41847.040986699998</v>
      </c>
      <c r="J35" s="54">
        <v>53679.048654600003</v>
      </c>
      <c r="K35" s="54">
        <v>67492.218746900005</v>
      </c>
      <c r="L35" s="54">
        <v>92269.950497099999</v>
      </c>
      <c r="M35" s="54">
        <v>116314.337149</v>
      </c>
    </row>
    <row r="36" spans="1:13" ht="14.4" x14ac:dyDescent="0.55000000000000004">
      <c r="A36" s="41" t="s">
        <v>422</v>
      </c>
      <c r="B36" s="46" t="s">
        <v>389</v>
      </c>
      <c r="C36" t="s">
        <v>396</v>
      </c>
      <c r="D36" t="s">
        <v>397</v>
      </c>
      <c r="E36" s="50">
        <v>5.7698286899999998</v>
      </c>
      <c r="F36" s="51">
        <v>11.258713532</v>
      </c>
      <c r="G36" s="53">
        <v>1.2223832789647198</v>
      </c>
      <c r="H36" s="53">
        <v>5.865245229663834E-2</v>
      </c>
      <c r="I36" s="54">
        <v>45235.731246099996</v>
      </c>
      <c r="J36" s="54">
        <v>57557.404590099999</v>
      </c>
      <c r="K36" s="54">
        <v>80979.2215345</v>
      </c>
      <c r="L36" s="54">
        <v>110835.660034</v>
      </c>
      <c r="M36" s="54">
        <v>144260.103684</v>
      </c>
    </row>
    <row r="37" spans="1:13" ht="14.4" x14ac:dyDescent="0.55000000000000004">
      <c r="A37" s="41" t="s">
        <v>422</v>
      </c>
      <c r="B37" s="46" t="s">
        <v>389</v>
      </c>
      <c r="C37" s="37" t="s">
        <v>423</v>
      </c>
      <c r="D37" t="s">
        <v>398</v>
      </c>
      <c r="E37" s="50">
        <v>11.464365061000001</v>
      </c>
      <c r="F37" s="51">
        <v>15.027881788</v>
      </c>
      <c r="G37" s="53">
        <v>0.67082384775125148</v>
      </c>
      <c r="H37" s="53">
        <v>0.12183496439341097</v>
      </c>
      <c r="I37" s="54">
        <v>19242.613829400001</v>
      </c>
      <c r="J37" s="54">
        <v>38892.557887000003</v>
      </c>
      <c r="K37" s="54">
        <v>64293.552636</v>
      </c>
      <c r="L37" s="54">
        <v>91372.327932</v>
      </c>
      <c r="M37" s="54">
        <v>153078.57212600001</v>
      </c>
    </row>
    <row r="38" spans="1:13" ht="14.4" x14ac:dyDescent="0.55000000000000004">
      <c r="A38" s="41" t="s">
        <v>422</v>
      </c>
      <c r="B38" s="46" t="s">
        <v>389</v>
      </c>
      <c r="C38" t="s">
        <v>399</v>
      </c>
      <c r="D38" t="s">
        <v>400</v>
      </c>
      <c r="E38" s="50">
        <v>6.7808802440000004</v>
      </c>
      <c r="F38" s="51">
        <v>5.5076368990000004</v>
      </c>
      <c r="G38" s="53">
        <v>1.7701882700259528</v>
      </c>
      <c r="H38" s="53">
        <v>0.111350924338784</v>
      </c>
      <c r="I38" s="54">
        <v>51065.8205122</v>
      </c>
      <c r="J38" s="54">
        <v>59419.741185500003</v>
      </c>
      <c r="K38" s="54">
        <v>78189.792019600005</v>
      </c>
      <c r="L38" s="54">
        <v>108158.543926</v>
      </c>
      <c r="M38" s="54">
        <v>145800.89169300001</v>
      </c>
    </row>
    <row r="39" spans="1:13" ht="14.4" x14ac:dyDescent="0.55000000000000004">
      <c r="A39" s="41" t="s">
        <v>422</v>
      </c>
      <c r="B39" s="46" t="s">
        <v>389</v>
      </c>
      <c r="C39" t="s">
        <v>401</v>
      </c>
      <c r="D39" t="s">
        <v>402</v>
      </c>
      <c r="E39" s="50">
        <v>1.751267415</v>
      </c>
      <c r="F39" s="51">
        <v>2.646635882</v>
      </c>
      <c r="G39" s="53">
        <v>-0.53094176061458453</v>
      </c>
      <c r="H39" s="53">
        <v>-1.6537051253249085E-2</v>
      </c>
      <c r="I39" s="54">
        <v>55013.853003299999</v>
      </c>
      <c r="J39" s="54">
        <v>65103.138068100001</v>
      </c>
      <c r="K39" s="54">
        <v>75163.009178799999</v>
      </c>
      <c r="L39" s="54">
        <v>92197.561826300007</v>
      </c>
      <c r="M39" s="54">
        <v>105666.435424</v>
      </c>
    </row>
    <row r="40" spans="1:13" ht="14.4" x14ac:dyDescent="0.55000000000000004">
      <c r="A40" s="41" t="s">
        <v>422</v>
      </c>
      <c r="B40" s="46" t="s">
        <v>389</v>
      </c>
      <c r="C40" t="s">
        <v>403</v>
      </c>
      <c r="D40" t="s">
        <v>404</v>
      </c>
      <c r="E40" s="50">
        <v>1.0066763379999999</v>
      </c>
      <c r="F40" s="51">
        <v>2.585740849</v>
      </c>
      <c r="G40" s="53">
        <v>-0.23015978412686597</v>
      </c>
      <c r="H40" s="53">
        <v>9.1081412703275452E-2</v>
      </c>
      <c r="I40" s="54">
        <v>31818.152683699998</v>
      </c>
      <c r="J40" s="54">
        <v>46681.826075099998</v>
      </c>
      <c r="K40" s="54">
        <v>70254.922091500004</v>
      </c>
      <c r="L40" s="54">
        <v>88837.537646199999</v>
      </c>
      <c r="M40" s="54">
        <v>99520.837888800001</v>
      </c>
    </row>
    <row r="41" spans="1:13" ht="14.4" x14ac:dyDescent="0.55000000000000004">
      <c r="A41" s="41" t="s">
        <v>422</v>
      </c>
      <c r="B41" s="46" t="s">
        <v>389</v>
      </c>
      <c r="C41" t="s">
        <v>405</v>
      </c>
      <c r="D41" t="s">
        <v>406</v>
      </c>
      <c r="E41" s="50">
        <v>0.32899522199999998</v>
      </c>
      <c r="F41" s="51">
        <v>0.65498743999999998</v>
      </c>
      <c r="G41" s="53">
        <v>-0.55271445469939329</v>
      </c>
      <c r="H41" s="53">
        <v>0.12405688371972773</v>
      </c>
      <c r="I41" s="54">
        <v>80630.854254399994</v>
      </c>
      <c r="J41" s="54">
        <v>106066.285919</v>
      </c>
      <c r="K41" s="54">
        <v>133326.99359599999</v>
      </c>
      <c r="L41" s="54">
        <v>173878.725527</v>
      </c>
      <c r="M41" s="54">
        <v>236744.53254399999</v>
      </c>
    </row>
    <row r="42" spans="1:13" ht="14.4" x14ac:dyDescent="0.55000000000000004">
      <c r="A42" s="41" t="s">
        <v>422</v>
      </c>
      <c r="B42" s="46" t="s">
        <v>389</v>
      </c>
      <c r="C42" t="s">
        <v>407</v>
      </c>
      <c r="D42" t="s">
        <v>408</v>
      </c>
      <c r="E42" s="50">
        <v>1.0874762140000001</v>
      </c>
      <c r="F42" s="51">
        <v>1.375311111</v>
      </c>
      <c r="G42" s="53">
        <v>0.27151114661333636</v>
      </c>
      <c r="H42" s="53">
        <v>0.16803669877785474</v>
      </c>
      <c r="I42" s="54">
        <v>77704.680368899993</v>
      </c>
      <c r="J42" s="54">
        <v>93948.8805727</v>
      </c>
      <c r="K42" s="54">
        <v>122476.612945</v>
      </c>
      <c r="L42" s="54">
        <v>152050.54798500001</v>
      </c>
      <c r="M42" s="54">
        <v>193327.012189</v>
      </c>
    </row>
    <row r="43" spans="1:13" ht="14.4" x14ac:dyDescent="0.55000000000000004">
      <c r="A43" s="41" t="s">
        <v>422</v>
      </c>
      <c r="B43" s="46" t="s">
        <v>389</v>
      </c>
      <c r="C43" t="s">
        <v>409</v>
      </c>
      <c r="D43" t="s">
        <v>410</v>
      </c>
      <c r="E43" s="50">
        <v>0.60143834799999996</v>
      </c>
      <c r="F43" s="51">
        <v>0.84712679400000002</v>
      </c>
      <c r="G43" s="53">
        <v>-0.47467464803301268</v>
      </c>
      <c r="H43" s="53">
        <v>0.22131390597661077</v>
      </c>
      <c r="I43" s="54">
        <v>33693.898146300002</v>
      </c>
      <c r="J43" s="54">
        <v>67696.283635600004</v>
      </c>
      <c r="K43" s="54">
        <v>106187.719516</v>
      </c>
      <c r="L43" s="54">
        <v>148640.679588</v>
      </c>
      <c r="M43" s="54">
        <v>193993.19646199999</v>
      </c>
    </row>
    <row r="44" spans="1:13" ht="14.4" x14ac:dyDescent="0.55000000000000004">
      <c r="A44" s="41" t="s">
        <v>422</v>
      </c>
      <c r="B44" s="46" t="s">
        <v>389</v>
      </c>
      <c r="C44" t="s">
        <v>411</v>
      </c>
      <c r="D44" t="s">
        <v>412</v>
      </c>
      <c r="E44" s="50">
        <v>4.5806740980000002</v>
      </c>
      <c r="F44" s="51">
        <v>4.26244215</v>
      </c>
      <c r="G44" s="53">
        <v>0.6885394572041762</v>
      </c>
      <c r="H44" s="53">
        <v>0.10335851074991707</v>
      </c>
      <c r="I44" s="54">
        <v>35813.668520500003</v>
      </c>
      <c r="J44" s="54">
        <v>53633.414867699998</v>
      </c>
      <c r="K44" s="54">
        <v>71594.012577999994</v>
      </c>
      <c r="L44" s="54">
        <v>96063.360258899993</v>
      </c>
      <c r="M44" s="54">
        <v>124165.58215</v>
      </c>
    </row>
    <row r="45" spans="1:13" ht="14.4" x14ac:dyDescent="0.55000000000000004">
      <c r="A45" s="41" t="s">
        <v>422</v>
      </c>
      <c r="B45" s="46" t="s">
        <v>389</v>
      </c>
      <c r="C45" t="s">
        <v>413</v>
      </c>
      <c r="D45" t="s">
        <v>414</v>
      </c>
      <c r="E45" s="50">
        <v>2.536756301</v>
      </c>
      <c r="F45" s="51">
        <v>1.5465234189999999</v>
      </c>
      <c r="G45" s="53">
        <v>-1.9072577599715063E-2</v>
      </c>
      <c r="H45" s="53">
        <v>0.15295302581767389</v>
      </c>
      <c r="I45" s="54">
        <v>19922.799554099998</v>
      </c>
      <c r="J45" s="54">
        <v>22689.5477183</v>
      </c>
      <c r="K45" s="54">
        <v>108371.117033</v>
      </c>
      <c r="L45" s="54">
        <v>161102.255814</v>
      </c>
      <c r="M45" s="54">
        <v>217456.79195700001</v>
      </c>
    </row>
    <row r="46" spans="1:13" ht="14.4" x14ac:dyDescent="0.55000000000000004">
      <c r="A46" s="41" t="s">
        <v>422</v>
      </c>
      <c r="B46" s="46" t="s">
        <v>389</v>
      </c>
      <c r="C46" s="37" t="s">
        <v>424</v>
      </c>
      <c r="D46" t="s">
        <v>415</v>
      </c>
      <c r="E46" s="50">
        <v>0.260569316</v>
      </c>
      <c r="F46" s="51">
        <v>0.25754732800000002</v>
      </c>
      <c r="G46" s="53">
        <v>-0.49913270458756115</v>
      </c>
      <c r="H46" s="53">
        <v>0.12206731202379958</v>
      </c>
      <c r="I46" s="54">
        <v>4361.5689046899997</v>
      </c>
      <c r="J46" s="54">
        <v>10450.085230000001</v>
      </c>
      <c r="K46" s="54">
        <v>19394.324853400001</v>
      </c>
      <c r="L46" s="54">
        <v>36576.192007500002</v>
      </c>
      <c r="M46" s="54">
        <v>89589.071083400006</v>
      </c>
    </row>
    <row r="47" spans="1:13" ht="14.4" x14ac:dyDescent="0.55000000000000004">
      <c r="A47" s="41" t="s">
        <v>422</v>
      </c>
      <c r="B47" s="46" t="s">
        <v>389</v>
      </c>
      <c r="C47" t="s">
        <v>416</v>
      </c>
      <c r="D47" t="s">
        <v>417</v>
      </c>
      <c r="E47" s="50">
        <v>0.50124543899999996</v>
      </c>
      <c r="F47" s="51">
        <v>0.58628502999999998</v>
      </c>
      <c r="G47" s="53">
        <v>-0.49806053381756477</v>
      </c>
      <c r="H47" s="53">
        <v>-4.7040248479945888E-3</v>
      </c>
      <c r="I47" s="54">
        <v>29841.755239599999</v>
      </c>
      <c r="J47" s="54">
        <v>29843.838137300001</v>
      </c>
      <c r="K47" s="54">
        <v>40503.764475900003</v>
      </c>
      <c r="L47" s="54">
        <v>85434.535133700003</v>
      </c>
      <c r="M47" s="54">
        <v>124799.228839</v>
      </c>
    </row>
    <row r="48" spans="1:13" x14ac:dyDescent="0.5">
      <c r="A48" s="98" t="s">
        <v>435</v>
      </c>
      <c r="B48" s="98"/>
      <c r="C48" s="98"/>
      <c r="D48" s="99"/>
      <c r="E48" s="88" t="s">
        <v>418</v>
      </c>
      <c r="F48" s="89"/>
      <c r="G48" s="89"/>
      <c r="H48" s="89"/>
      <c r="I48" s="89"/>
      <c r="J48" s="89"/>
      <c r="K48" s="89"/>
      <c r="L48" s="89"/>
      <c r="M48" s="89"/>
    </row>
    <row r="49" spans="1:1" s="92" customFormat="1" ht="14.4" x14ac:dyDescent="0.55000000000000004">
      <c r="A49" s="92" t="s">
        <v>432</v>
      </c>
    </row>
  </sheetData>
  <mergeCells count="5">
    <mergeCell ref="A1:XFD1"/>
    <mergeCell ref="A2:XFD2"/>
    <mergeCell ref="E48:M48"/>
    <mergeCell ref="A48:D48"/>
    <mergeCell ref="A49:XFD49"/>
  </mergeCells>
  <hyperlinks>
    <hyperlink ref="A2" location="'Table of Contents'!A1" display="Return to Table of Contents" xr:uid="{AA3CC127-CEED-455A-9EB2-64C96CCF172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7324F-FEB5-4B10-B393-7DA08351E44B}">
  <dimension ref="A1:G47"/>
  <sheetViews>
    <sheetView workbookViewId="0">
      <selection sqref="A1:XFD1"/>
    </sheetView>
  </sheetViews>
  <sheetFormatPr defaultColWidth="0" defaultRowHeight="12.6" zeroHeight="1" x14ac:dyDescent="0.45"/>
  <cols>
    <col min="1" max="1" width="30.41015625" style="3" bestFit="1" customWidth="1"/>
    <col min="2" max="2" width="34" style="3" bestFit="1" customWidth="1"/>
    <col min="3" max="3" width="36.41015625" style="3" bestFit="1" customWidth="1"/>
    <col min="4" max="4" width="34" style="3" bestFit="1" customWidth="1"/>
    <col min="5" max="5" width="40.703125" style="3" bestFit="1" customWidth="1"/>
    <col min="6" max="6" width="36.29296875" style="3" bestFit="1" customWidth="1"/>
    <col min="7" max="7" width="43" style="3" bestFit="1" customWidth="1"/>
    <col min="8" max="16384" width="8.703125" style="3" hidden="1"/>
  </cols>
  <sheetData>
    <row r="1" spans="1:7" s="68" customFormat="1" ht="13.8" x14ac:dyDescent="0.45">
      <c r="A1" s="68" t="s">
        <v>12</v>
      </c>
    </row>
    <row r="2" spans="1:7" s="71" customFormat="1" ht="14.1" x14ac:dyDescent="0.5">
      <c r="A2" s="71" t="s">
        <v>13</v>
      </c>
    </row>
    <row r="3" spans="1:7" x14ac:dyDescent="0.45">
      <c r="A3" s="3" t="s">
        <v>14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</row>
    <row r="4" spans="1:7" x14ac:dyDescent="0.45">
      <c r="A4" s="3" t="s">
        <v>21</v>
      </c>
      <c r="B4" s="4">
        <v>6987</v>
      </c>
      <c r="C4" s="3" t="s">
        <v>22</v>
      </c>
      <c r="D4" s="4">
        <v>3503</v>
      </c>
      <c r="E4" s="3" t="s">
        <v>22</v>
      </c>
      <c r="F4" s="4">
        <v>3484</v>
      </c>
      <c r="G4" s="3" t="s">
        <v>22</v>
      </c>
    </row>
    <row r="5" spans="1:7" s="72" customFormat="1" x14ac:dyDescent="0.45">
      <c r="A5" s="72" t="s">
        <v>23</v>
      </c>
    </row>
    <row r="6" spans="1:7" x14ac:dyDescent="0.45">
      <c r="A6" s="3" t="s">
        <v>24</v>
      </c>
      <c r="B6" s="3">
        <v>217</v>
      </c>
      <c r="C6" s="18">
        <v>3.1E-2</v>
      </c>
      <c r="D6" s="3">
        <v>0</v>
      </c>
      <c r="E6" s="18">
        <v>0</v>
      </c>
      <c r="F6" s="3">
        <v>217</v>
      </c>
      <c r="G6" s="5">
        <v>6.5000000000000002E-2</v>
      </c>
    </row>
    <row r="7" spans="1:7" x14ac:dyDescent="0.45">
      <c r="A7" s="3" t="s">
        <v>25</v>
      </c>
      <c r="B7" s="3">
        <v>448</v>
      </c>
      <c r="C7" s="18">
        <v>6.4000000000000001E-2</v>
      </c>
      <c r="D7" s="3">
        <v>216</v>
      </c>
      <c r="E7" s="18">
        <v>6.2E-2</v>
      </c>
      <c r="F7" s="3">
        <v>232</v>
      </c>
      <c r="G7" s="5">
        <v>0.06</v>
      </c>
    </row>
    <row r="8" spans="1:7" x14ac:dyDescent="0.45">
      <c r="A8" s="3" t="s">
        <v>26</v>
      </c>
      <c r="B8" s="3">
        <v>405</v>
      </c>
      <c r="C8" s="18">
        <v>5.8000000000000003E-2</v>
      </c>
      <c r="D8" s="3">
        <v>237</v>
      </c>
      <c r="E8" s="18">
        <v>6.8000000000000005E-2</v>
      </c>
      <c r="F8" s="3">
        <v>168</v>
      </c>
      <c r="G8" s="18">
        <v>7.8E-2</v>
      </c>
    </row>
    <row r="9" spans="1:7" x14ac:dyDescent="0.45">
      <c r="A9" s="3" t="s">
        <v>27</v>
      </c>
      <c r="B9" s="3">
        <v>272</v>
      </c>
      <c r="C9" s="18">
        <v>3.9E-2</v>
      </c>
      <c r="D9" s="3">
        <v>223</v>
      </c>
      <c r="E9" s="18">
        <v>6.4000000000000001E-2</v>
      </c>
      <c r="F9" s="3">
        <v>49</v>
      </c>
      <c r="G9" s="18">
        <v>6.0999999999999999E-2</v>
      </c>
    </row>
    <row r="10" spans="1:7" x14ac:dyDescent="0.45">
      <c r="A10" s="3" t="s">
        <v>28</v>
      </c>
      <c r="B10" s="3">
        <v>486</v>
      </c>
      <c r="C10" s="18">
        <v>7.0000000000000007E-2</v>
      </c>
      <c r="D10" s="3">
        <v>437</v>
      </c>
      <c r="E10" s="18">
        <v>0.125</v>
      </c>
      <c r="F10" s="3">
        <v>49</v>
      </c>
      <c r="G10" s="18">
        <v>6.9000000000000006E-2</v>
      </c>
    </row>
    <row r="11" spans="1:7" x14ac:dyDescent="0.45">
      <c r="A11" s="3" t="s">
        <v>29</v>
      </c>
      <c r="B11" s="3">
        <v>864</v>
      </c>
      <c r="C11" s="18">
        <v>0.124</v>
      </c>
      <c r="D11" s="3">
        <v>446</v>
      </c>
      <c r="E11" s="18">
        <v>0.127</v>
      </c>
      <c r="F11" s="3">
        <v>418</v>
      </c>
      <c r="G11" s="18">
        <v>5.4000000000000006E-2</v>
      </c>
    </row>
    <row r="12" spans="1:7" x14ac:dyDescent="0.45">
      <c r="A12" s="3" t="s">
        <v>30</v>
      </c>
      <c r="B12" s="3">
        <v>472</v>
      </c>
      <c r="C12" s="18">
        <v>6.8000000000000005E-2</v>
      </c>
      <c r="D12" s="3">
        <v>270</v>
      </c>
      <c r="E12" s="18">
        <v>7.6999999999999999E-2</v>
      </c>
      <c r="F12" s="3">
        <v>202</v>
      </c>
      <c r="G12" s="18">
        <v>0.11699999999999999</v>
      </c>
    </row>
    <row r="13" spans="1:7" x14ac:dyDescent="0.45">
      <c r="A13" s="3" t="s">
        <v>31</v>
      </c>
      <c r="B13" s="3">
        <v>463</v>
      </c>
      <c r="C13" s="18">
        <v>6.6000000000000003E-2</v>
      </c>
      <c r="D13" s="3">
        <v>171</v>
      </c>
      <c r="E13" s="18">
        <v>4.9000000000000002E-2</v>
      </c>
      <c r="F13" s="3">
        <v>292</v>
      </c>
      <c r="G13" s="18">
        <v>4.2999999999999997E-2</v>
      </c>
    </row>
    <row r="14" spans="1:7" x14ac:dyDescent="0.45">
      <c r="A14" s="3" t="s">
        <v>32</v>
      </c>
      <c r="B14" s="3">
        <v>424</v>
      </c>
      <c r="C14" s="18">
        <v>6.0999999999999999E-2</v>
      </c>
      <c r="D14" s="3">
        <v>280</v>
      </c>
      <c r="E14" s="18">
        <v>0.08</v>
      </c>
      <c r="F14" s="3">
        <v>144</v>
      </c>
      <c r="G14" s="18">
        <v>9.4E-2</v>
      </c>
    </row>
    <row r="15" spans="1:7" x14ac:dyDescent="0.45">
      <c r="A15" s="3" t="s">
        <v>33</v>
      </c>
      <c r="B15" s="3">
        <v>417</v>
      </c>
      <c r="C15" s="18">
        <v>0.06</v>
      </c>
      <c r="D15" s="3">
        <v>186</v>
      </c>
      <c r="E15" s="18">
        <v>5.2999999999999999E-2</v>
      </c>
      <c r="F15" s="3">
        <v>231</v>
      </c>
      <c r="G15" s="18">
        <v>7.5999999999999998E-2</v>
      </c>
    </row>
    <row r="16" spans="1:7" x14ac:dyDescent="0.45">
      <c r="A16" s="3" t="s">
        <v>34</v>
      </c>
      <c r="B16" s="3">
        <v>457</v>
      </c>
      <c r="C16" s="18">
        <v>6.5000000000000002E-2</v>
      </c>
      <c r="D16" s="3">
        <v>185</v>
      </c>
      <c r="E16" s="18">
        <v>5.2999999999999999E-2</v>
      </c>
      <c r="F16" s="3">
        <v>272</v>
      </c>
      <c r="G16" s="18">
        <v>0.05</v>
      </c>
    </row>
    <row r="17" spans="1:7" x14ac:dyDescent="0.45">
      <c r="A17" s="3" t="s">
        <v>35</v>
      </c>
      <c r="B17" s="3">
        <v>340</v>
      </c>
      <c r="C17" s="18">
        <v>4.9000000000000002E-2</v>
      </c>
      <c r="D17" s="3">
        <v>134</v>
      </c>
      <c r="E17" s="18">
        <v>3.7999999999999999E-2</v>
      </c>
      <c r="F17" s="3">
        <v>206</v>
      </c>
      <c r="G17" s="18">
        <v>1.4999999999999999E-2</v>
      </c>
    </row>
    <row r="18" spans="1:7" x14ac:dyDescent="0.45">
      <c r="A18" s="3" t="s">
        <v>36</v>
      </c>
      <c r="B18" s="3">
        <v>448</v>
      </c>
      <c r="C18" s="18">
        <v>6.4000000000000001E-2</v>
      </c>
      <c r="D18" s="3">
        <v>224</v>
      </c>
      <c r="E18" s="18">
        <v>6.4000000000000001E-2</v>
      </c>
      <c r="F18" s="3">
        <v>224</v>
      </c>
      <c r="G18" s="18">
        <v>7.8E-2</v>
      </c>
    </row>
    <row r="19" spans="1:7" x14ac:dyDescent="0.45">
      <c r="A19" s="3" t="s">
        <v>37</v>
      </c>
      <c r="B19" s="3">
        <v>384</v>
      </c>
      <c r="C19" s="18">
        <v>5.5E-2</v>
      </c>
      <c r="D19" s="3">
        <v>98</v>
      </c>
      <c r="E19" s="18">
        <v>2.8000000000000001E-2</v>
      </c>
      <c r="F19" s="3">
        <v>286</v>
      </c>
      <c r="G19" s="18">
        <v>6.7000000000000004E-2</v>
      </c>
    </row>
    <row r="20" spans="1:7" x14ac:dyDescent="0.45">
      <c r="A20" s="3" t="s">
        <v>38</v>
      </c>
      <c r="B20" s="3">
        <v>289</v>
      </c>
      <c r="C20" s="18">
        <v>4.1000000000000002E-2</v>
      </c>
      <c r="D20" s="3">
        <v>122</v>
      </c>
      <c r="E20" s="18">
        <v>3.5000000000000003E-2</v>
      </c>
      <c r="F20" s="3">
        <v>167</v>
      </c>
      <c r="G20" s="18">
        <v>2.7999999999999997E-2</v>
      </c>
    </row>
    <row r="21" spans="1:7" x14ac:dyDescent="0.45">
      <c r="A21" s="3" t="s">
        <v>39</v>
      </c>
      <c r="B21" s="3">
        <v>289</v>
      </c>
      <c r="C21" s="18">
        <v>4.1000000000000002E-2</v>
      </c>
      <c r="D21" s="3">
        <v>121</v>
      </c>
      <c r="E21" s="18">
        <v>3.5000000000000003E-2</v>
      </c>
      <c r="F21" s="3">
        <v>168</v>
      </c>
      <c r="G21" s="18">
        <v>2.5000000000000001E-2</v>
      </c>
    </row>
    <row r="22" spans="1:7" x14ac:dyDescent="0.45">
      <c r="A22" s="3" t="s">
        <v>40</v>
      </c>
      <c r="B22" s="3">
        <v>185</v>
      </c>
      <c r="C22" s="18">
        <v>2.5999999999999999E-2</v>
      </c>
      <c r="D22" s="3">
        <v>58</v>
      </c>
      <c r="E22" s="18">
        <v>1.7000000000000001E-2</v>
      </c>
      <c r="F22" s="3">
        <v>127</v>
      </c>
      <c r="G22" s="18">
        <v>0</v>
      </c>
    </row>
    <row r="23" spans="1:7" x14ac:dyDescent="0.45">
      <c r="A23" s="3" t="s">
        <v>41</v>
      </c>
      <c r="B23" s="3">
        <v>127</v>
      </c>
      <c r="C23" s="18">
        <v>1.7999999999999999E-2</v>
      </c>
      <c r="D23" s="3">
        <v>95</v>
      </c>
      <c r="E23" s="18">
        <v>2.7E-2</v>
      </c>
      <c r="F23" s="3">
        <v>32</v>
      </c>
      <c r="G23" s="18">
        <v>1.8000000000000002E-2</v>
      </c>
    </row>
    <row r="24" spans="1:7" s="72" customFormat="1" x14ac:dyDescent="0.45">
      <c r="A24" s="72" t="s">
        <v>42</v>
      </c>
    </row>
    <row r="25" spans="1:7" x14ac:dyDescent="0.45">
      <c r="A25" s="3" t="s">
        <v>43</v>
      </c>
      <c r="B25" s="3">
        <v>853</v>
      </c>
      <c r="C25" s="18">
        <v>0.122</v>
      </c>
      <c r="D25" s="3">
        <v>453</v>
      </c>
      <c r="E25" s="18">
        <v>0.129</v>
      </c>
      <c r="F25" s="3">
        <v>400</v>
      </c>
      <c r="G25" s="18">
        <v>0.115</v>
      </c>
    </row>
    <row r="26" spans="1:7" x14ac:dyDescent="0.45">
      <c r="A26" s="3" t="s">
        <v>44</v>
      </c>
      <c r="B26" s="3">
        <v>225</v>
      </c>
      <c r="C26" s="18">
        <v>3.2000000000000001E-2</v>
      </c>
      <c r="D26" s="3">
        <v>176</v>
      </c>
      <c r="E26" s="18">
        <v>0.05</v>
      </c>
      <c r="F26" s="3">
        <v>49</v>
      </c>
      <c r="G26" s="18">
        <v>1.4E-2</v>
      </c>
    </row>
    <row r="27" spans="1:7" x14ac:dyDescent="0.45">
      <c r="A27" s="3" t="s">
        <v>45</v>
      </c>
      <c r="B27" s="3">
        <v>1295</v>
      </c>
      <c r="C27" s="18">
        <v>0.185</v>
      </c>
      <c r="D27" s="3">
        <v>629</v>
      </c>
      <c r="E27" s="18">
        <v>0.18</v>
      </c>
      <c r="F27" s="3">
        <v>666</v>
      </c>
      <c r="G27" s="18">
        <v>0.191</v>
      </c>
    </row>
    <row r="28" spans="1:7" x14ac:dyDescent="0.45">
      <c r="A28" s="3" t="s">
        <v>46</v>
      </c>
      <c r="B28" s="3">
        <v>533</v>
      </c>
      <c r="C28" s="18">
        <v>7.5999999999999998E-2</v>
      </c>
      <c r="D28" s="3">
        <v>484</v>
      </c>
      <c r="E28" s="18">
        <v>0.13800000000000001</v>
      </c>
      <c r="F28" s="3">
        <v>49</v>
      </c>
      <c r="G28" s="18">
        <v>1.4E-2</v>
      </c>
    </row>
    <row r="29" spans="1:7" x14ac:dyDescent="0.45">
      <c r="A29" s="3" t="s">
        <v>47</v>
      </c>
      <c r="B29" s="3">
        <v>2981</v>
      </c>
      <c r="C29" s="18">
        <v>0.42699999999999999</v>
      </c>
      <c r="D29" s="3">
        <v>1827</v>
      </c>
      <c r="E29" s="18">
        <v>0.52200000000000002</v>
      </c>
      <c r="F29" s="3">
        <v>1154</v>
      </c>
      <c r="G29" s="18">
        <v>0.33100000000000002</v>
      </c>
    </row>
    <row r="30" spans="1:7" x14ac:dyDescent="0.45">
      <c r="A30" s="3" t="s">
        <v>48</v>
      </c>
      <c r="B30" s="4">
        <v>5812</v>
      </c>
      <c r="C30" s="18">
        <v>0.83199999999999996</v>
      </c>
      <c r="D30" s="3">
        <v>2982</v>
      </c>
      <c r="E30" s="18">
        <v>0.85099999999999998</v>
      </c>
      <c r="F30" s="3">
        <v>2830</v>
      </c>
      <c r="G30" s="18">
        <v>0.81200000000000006</v>
      </c>
    </row>
    <row r="31" spans="1:7" x14ac:dyDescent="0.45">
      <c r="A31" s="3" t="s">
        <v>49</v>
      </c>
      <c r="B31" s="4">
        <v>5692</v>
      </c>
      <c r="C31" s="18">
        <v>0.81499999999999995</v>
      </c>
      <c r="D31" s="3">
        <v>2874</v>
      </c>
      <c r="E31" s="18">
        <v>0.82</v>
      </c>
      <c r="F31" s="3">
        <v>2818</v>
      </c>
      <c r="G31" s="18">
        <v>0.80900000000000005</v>
      </c>
    </row>
    <row r="32" spans="1:7" x14ac:dyDescent="0.45">
      <c r="A32" s="3" t="s">
        <v>50</v>
      </c>
      <c r="B32" s="4">
        <v>5560</v>
      </c>
      <c r="C32" s="18">
        <v>0.79600000000000004</v>
      </c>
      <c r="D32" s="3">
        <v>2742</v>
      </c>
      <c r="E32" s="18">
        <v>0.78300000000000003</v>
      </c>
      <c r="F32" s="3">
        <v>2818</v>
      </c>
      <c r="G32" s="18">
        <v>0.80900000000000005</v>
      </c>
    </row>
    <row r="33" spans="1:7" x14ac:dyDescent="0.45">
      <c r="A33" s="3" t="s">
        <v>51</v>
      </c>
      <c r="B33" s="3">
        <v>1722</v>
      </c>
      <c r="C33" s="18">
        <v>0.246</v>
      </c>
      <c r="D33" s="3">
        <v>718</v>
      </c>
      <c r="E33" s="18">
        <v>0.20499999999999999</v>
      </c>
      <c r="F33" s="3">
        <v>1004</v>
      </c>
      <c r="G33" s="18">
        <v>0.28799999999999998</v>
      </c>
    </row>
    <row r="34" spans="1:7" x14ac:dyDescent="0.45">
      <c r="A34" s="3" t="s">
        <v>52</v>
      </c>
      <c r="B34" s="3">
        <v>1592</v>
      </c>
      <c r="C34" s="18">
        <v>0.22800000000000001</v>
      </c>
      <c r="D34" s="3">
        <v>680</v>
      </c>
      <c r="E34" s="18">
        <v>0.19400000000000001</v>
      </c>
      <c r="F34" s="3">
        <v>912</v>
      </c>
      <c r="G34" s="18">
        <v>0.26200000000000001</v>
      </c>
    </row>
    <row r="35" spans="1:7" x14ac:dyDescent="0.45">
      <c r="A35" s="3" t="s">
        <v>53</v>
      </c>
      <c r="B35" s="3">
        <v>1274</v>
      </c>
      <c r="C35" s="18">
        <v>0.182</v>
      </c>
      <c r="D35" s="3">
        <v>494</v>
      </c>
      <c r="E35" s="18">
        <v>0.14099999999999999</v>
      </c>
      <c r="F35" s="3">
        <v>780</v>
      </c>
      <c r="G35" s="18">
        <v>0.224</v>
      </c>
    </row>
    <row r="36" spans="1:7" x14ac:dyDescent="0.45">
      <c r="A36" s="3" t="s">
        <v>54</v>
      </c>
      <c r="B36" s="3">
        <v>601</v>
      </c>
      <c r="C36" s="18">
        <v>8.5999999999999993E-2</v>
      </c>
      <c r="D36" s="3">
        <v>274</v>
      </c>
      <c r="E36" s="18">
        <v>7.8E-2</v>
      </c>
      <c r="F36" s="3">
        <v>327</v>
      </c>
      <c r="G36" s="18">
        <v>9.4E-2</v>
      </c>
    </row>
    <row r="37" spans="1:7" s="72" customFormat="1" x14ac:dyDescent="0.45">
      <c r="A37" s="72" t="s">
        <v>55</v>
      </c>
    </row>
    <row r="38" spans="1:7" x14ac:dyDescent="0.45">
      <c r="A38" s="3" t="s">
        <v>56</v>
      </c>
      <c r="B38" s="3">
        <v>38.1</v>
      </c>
      <c r="C38" s="20" t="s">
        <v>22</v>
      </c>
      <c r="D38" s="3">
        <v>32.4</v>
      </c>
      <c r="E38" s="3" t="s">
        <v>22</v>
      </c>
      <c r="F38" s="3">
        <v>44.7</v>
      </c>
      <c r="G38" s="3" t="s">
        <v>22</v>
      </c>
    </row>
    <row r="39" spans="1:7" x14ac:dyDescent="0.45">
      <c r="A39" s="3" t="s">
        <v>57</v>
      </c>
      <c r="B39" s="3">
        <v>100.5</v>
      </c>
      <c r="C39" s="20" t="s">
        <v>22</v>
      </c>
      <c r="D39" s="3" t="s">
        <v>22</v>
      </c>
      <c r="E39" s="3" t="s">
        <v>22</v>
      </c>
      <c r="F39" s="3" t="s">
        <v>22</v>
      </c>
      <c r="G39" s="3" t="s">
        <v>22</v>
      </c>
    </row>
    <row r="40" spans="1:7" x14ac:dyDescent="0.45">
      <c r="A40" s="3" t="s">
        <v>58</v>
      </c>
      <c r="B40" s="3">
        <v>58.1</v>
      </c>
      <c r="C40" s="20" t="s">
        <v>22</v>
      </c>
      <c r="D40" s="3" t="s">
        <v>22</v>
      </c>
      <c r="E40" s="3" t="s">
        <v>22</v>
      </c>
      <c r="F40" s="3" t="s">
        <v>22</v>
      </c>
      <c r="G40" s="3" t="s">
        <v>22</v>
      </c>
    </row>
    <row r="41" spans="1:7" x14ac:dyDescent="0.45">
      <c r="A41" s="3" t="s">
        <v>59</v>
      </c>
      <c r="B41" s="3">
        <v>28.8</v>
      </c>
      <c r="C41" s="3" t="s">
        <v>22</v>
      </c>
      <c r="D41" s="3" t="s">
        <v>22</v>
      </c>
      <c r="E41" s="3" t="s">
        <v>22</v>
      </c>
      <c r="F41" s="3" t="s">
        <v>22</v>
      </c>
      <c r="G41" s="3" t="s">
        <v>22</v>
      </c>
    </row>
    <row r="42" spans="1:7" x14ac:dyDescent="0.45">
      <c r="A42" s="3" t="s">
        <v>60</v>
      </c>
      <c r="B42" s="3">
        <v>29.3</v>
      </c>
      <c r="C42" s="3" t="s">
        <v>22</v>
      </c>
      <c r="D42" s="3" t="s">
        <v>22</v>
      </c>
      <c r="E42" s="3" t="s">
        <v>22</v>
      </c>
      <c r="F42" s="3" t="s">
        <v>22</v>
      </c>
      <c r="G42" s="3" t="s">
        <v>22</v>
      </c>
    </row>
    <row r="43" spans="1:7" s="72" customFormat="1" x14ac:dyDescent="0.45">
      <c r="A43" s="72" t="s">
        <v>61</v>
      </c>
    </row>
    <row r="44" spans="1:7" x14ac:dyDescent="0.45">
      <c r="A44" s="3" t="s">
        <v>62</v>
      </c>
      <c r="B44" s="3" t="s">
        <v>22</v>
      </c>
      <c r="C44" s="5">
        <v>0</v>
      </c>
      <c r="D44" s="3" t="s">
        <v>22</v>
      </c>
      <c r="E44" s="3" t="s">
        <v>22</v>
      </c>
      <c r="F44" s="3" t="s">
        <v>22</v>
      </c>
      <c r="G44" s="3" t="s">
        <v>22</v>
      </c>
    </row>
    <row r="45" spans="1:7" x14ac:dyDescent="0.45">
      <c r="A45" s="3" t="s">
        <v>63</v>
      </c>
      <c r="B45" s="3" t="s">
        <v>22</v>
      </c>
      <c r="C45" s="5">
        <v>0</v>
      </c>
      <c r="D45" s="3" t="s">
        <v>22</v>
      </c>
      <c r="E45" s="3" t="s">
        <v>22</v>
      </c>
      <c r="F45" s="3" t="s">
        <v>22</v>
      </c>
      <c r="G45" s="3" t="s">
        <v>22</v>
      </c>
    </row>
    <row r="46" spans="1:7" s="69" customFormat="1" ht="12.6" customHeight="1" x14ac:dyDescent="0.4">
      <c r="A46" s="69" t="s">
        <v>64</v>
      </c>
    </row>
    <row r="47" spans="1:7" s="70" customFormat="1" x14ac:dyDescent="0.45">
      <c r="A47" s="70" t="s">
        <v>432</v>
      </c>
    </row>
  </sheetData>
  <mergeCells count="8">
    <mergeCell ref="A1:XFD1"/>
    <mergeCell ref="A46:XFD46"/>
    <mergeCell ref="A47:XFD47"/>
    <mergeCell ref="A2:XFD2"/>
    <mergeCell ref="A5:XFD5"/>
    <mergeCell ref="A24:XFD24"/>
    <mergeCell ref="A37:XFD37"/>
    <mergeCell ref="A43:XFD43"/>
  </mergeCells>
  <hyperlinks>
    <hyperlink ref="A2" location="'Table of Contents'!A1" display="Return to Table of Contents" xr:uid="{46FB10FA-4C2C-4C05-ABAF-631285448AC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3649-5B8E-4D61-ADF1-DCF165349FCC}">
  <dimension ref="A1:H79"/>
  <sheetViews>
    <sheetView workbookViewId="0">
      <selection sqref="A1:XFD1"/>
    </sheetView>
  </sheetViews>
  <sheetFormatPr defaultColWidth="0" defaultRowHeight="12.6" zeroHeight="1" x14ac:dyDescent="0.45"/>
  <cols>
    <col min="1" max="1" width="117.9375" style="3" customWidth="1"/>
    <col min="2" max="2" width="18.05859375" style="3" bestFit="1" customWidth="1"/>
    <col min="3" max="5" width="8.703125" style="3" hidden="1" customWidth="1"/>
    <col min="6" max="6" width="39.5859375" style="3" hidden="1" customWidth="1"/>
    <col min="7" max="8" width="0" style="3" hidden="1" customWidth="1"/>
    <col min="9" max="16384" width="8.703125" style="3" hidden="1"/>
  </cols>
  <sheetData>
    <row r="1" spans="1:8" s="68" customFormat="1" ht="13.8" x14ac:dyDescent="0.45">
      <c r="A1" s="68" t="s">
        <v>3</v>
      </c>
    </row>
    <row r="2" spans="1:8" s="73" customFormat="1" ht="13.8" x14ac:dyDescent="0.45">
      <c r="A2" s="73" t="s">
        <v>13</v>
      </c>
    </row>
    <row r="3" spans="1:8" x14ac:dyDescent="0.45">
      <c r="A3" s="3" t="s">
        <v>14</v>
      </c>
      <c r="B3" s="3" t="s">
        <v>65</v>
      </c>
      <c r="H3" s="5"/>
    </row>
    <row r="4" spans="1:8" x14ac:dyDescent="0.45">
      <c r="A4" s="3" t="s">
        <v>66</v>
      </c>
      <c r="B4" s="4">
        <v>7076</v>
      </c>
      <c r="H4" s="5"/>
    </row>
    <row r="5" spans="1:8" x14ac:dyDescent="0.45">
      <c r="A5" s="3" t="s">
        <v>67</v>
      </c>
      <c r="B5" s="4">
        <v>6242</v>
      </c>
      <c r="H5" s="5"/>
    </row>
    <row r="6" spans="1:8" x14ac:dyDescent="0.45">
      <c r="A6" s="3" t="s">
        <v>68</v>
      </c>
      <c r="B6" s="4">
        <v>834</v>
      </c>
      <c r="H6" s="5"/>
    </row>
    <row r="7" spans="1:8" x14ac:dyDescent="0.45">
      <c r="A7" s="3" t="s">
        <v>69</v>
      </c>
      <c r="B7" s="4">
        <v>782</v>
      </c>
      <c r="H7" s="5"/>
    </row>
    <row r="8" spans="1:8" x14ac:dyDescent="0.45">
      <c r="A8" s="3" t="s">
        <v>70</v>
      </c>
      <c r="B8" s="4">
        <v>724</v>
      </c>
      <c r="H8" s="5"/>
    </row>
    <row r="9" spans="1:8" x14ac:dyDescent="0.45">
      <c r="A9" s="3" t="s">
        <v>71</v>
      </c>
      <c r="B9" s="3">
        <v>8</v>
      </c>
    </row>
    <row r="10" spans="1:8" x14ac:dyDescent="0.45">
      <c r="A10" s="3" t="s">
        <v>72</v>
      </c>
      <c r="B10" s="3">
        <v>9</v>
      </c>
    </row>
    <row r="11" spans="1:8" x14ac:dyDescent="0.45">
      <c r="A11" s="3" t="s">
        <v>73</v>
      </c>
      <c r="B11" s="3">
        <v>29</v>
      </c>
    </row>
    <row r="12" spans="1:8" x14ac:dyDescent="0.45">
      <c r="A12" s="3" t="s">
        <v>74</v>
      </c>
      <c r="B12" s="3">
        <v>0</v>
      </c>
    </row>
    <row r="13" spans="1:8" x14ac:dyDescent="0.45">
      <c r="A13" s="3" t="s">
        <v>75</v>
      </c>
      <c r="B13" s="3">
        <v>12</v>
      </c>
    </row>
    <row r="14" spans="1:8" x14ac:dyDescent="0.45">
      <c r="A14" s="3" t="s">
        <v>76</v>
      </c>
      <c r="B14" s="3">
        <v>52</v>
      </c>
    </row>
    <row r="15" spans="1:8" x14ac:dyDescent="0.45">
      <c r="A15" s="3" t="s">
        <v>77</v>
      </c>
      <c r="B15" s="3">
        <v>34</v>
      </c>
    </row>
    <row r="16" spans="1:8" x14ac:dyDescent="0.45">
      <c r="A16" s="3" t="s">
        <v>78</v>
      </c>
      <c r="B16" s="3">
        <v>2</v>
      </c>
    </row>
    <row r="17" spans="1:2" x14ac:dyDescent="0.45">
      <c r="A17" s="3" t="s">
        <v>79</v>
      </c>
      <c r="B17" s="3">
        <v>12</v>
      </c>
    </row>
    <row r="18" spans="1:2" x14ac:dyDescent="0.45">
      <c r="A18" s="3" t="s">
        <v>80</v>
      </c>
      <c r="B18" s="3">
        <v>0</v>
      </c>
    </row>
    <row r="19" spans="1:2" x14ac:dyDescent="0.45">
      <c r="A19" s="3" t="s">
        <v>81</v>
      </c>
      <c r="B19" s="3">
        <v>4</v>
      </c>
    </row>
    <row r="20" spans="1:2" x14ac:dyDescent="0.45">
      <c r="A20" s="3" t="s">
        <v>82</v>
      </c>
      <c r="B20" s="3">
        <v>8</v>
      </c>
    </row>
    <row r="21" spans="1:2" x14ac:dyDescent="0.45">
      <c r="A21" s="3" t="s">
        <v>83</v>
      </c>
      <c r="B21" s="3">
        <v>6</v>
      </c>
    </row>
    <row r="22" spans="1:2" x14ac:dyDescent="0.45">
      <c r="A22" s="3" t="s">
        <v>84</v>
      </c>
      <c r="B22" s="3">
        <v>0</v>
      </c>
    </row>
    <row r="23" spans="1:2" x14ac:dyDescent="0.45">
      <c r="A23" s="3" t="s">
        <v>85</v>
      </c>
      <c r="B23" s="3">
        <v>0</v>
      </c>
    </row>
    <row r="24" spans="1:2" x14ac:dyDescent="0.45">
      <c r="A24" s="3" t="s">
        <v>86</v>
      </c>
      <c r="B24" s="3">
        <v>0</v>
      </c>
    </row>
    <row r="25" spans="1:2" x14ac:dyDescent="0.45">
      <c r="A25" s="3" t="s">
        <v>87</v>
      </c>
      <c r="B25" s="3">
        <v>0</v>
      </c>
    </row>
    <row r="26" spans="1:2" x14ac:dyDescent="0.45">
      <c r="A26" s="3" t="s">
        <v>88</v>
      </c>
      <c r="B26" s="3">
        <v>0</v>
      </c>
    </row>
    <row r="27" spans="1:2" x14ac:dyDescent="0.45">
      <c r="A27" s="3" t="s">
        <v>89</v>
      </c>
      <c r="B27" s="3">
        <v>2</v>
      </c>
    </row>
    <row r="28" spans="1:2" x14ac:dyDescent="0.45">
      <c r="A28" s="3" t="s">
        <v>90</v>
      </c>
      <c r="B28" s="3">
        <v>0</v>
      </c>
    </row>
    <row r="29" spans="1:2" x14ac:dyDescent="0.45">
      <c r="A29" s="3" t="s">
        <v>91</v>
      </c>
      <c r="B29" s="3">
        <v>0</v>
      </c>
    </row>
    <row r="30" spans="1:2" x14ac:dyDescent="0.45">
      <c r="A30" s="3" t="s">
        <v>92</v>
      </c>
      <c r="B30" s="3">
        <v>0</v>
      </c>
    </row>
    <row r="31" spans="1:2" x14ac:dyDescent="0.45">
      <c r="A31" s="3" t="s">
        <v>93</v>
      </c>
      <c r="B31" s="3">
        <v>16</v>
      </c>
    </row>
    <row r="32" spans="1:2" x14ac:dyDescent="0.45">
      <c r="A32" s="3" t="s">
        <v>94</v>
      </c>
      <c r="B32" s="3">
        <v>4</v>
      </c>
    </row>
    <row r="33" spans="1:2" x14ac:dyDescent="0.45">
      <c r="A33" s="3" t="s">
        <v>95</v>
      </c>
      <c r="B33" s="3">
        <v>2</v>
      </c>
    </row>
    <row r="34" spans="1:2" x14ac:dyDescent="0.45">
      <c r="A34" s="3" t="s">
        <v>96</v>
      </c>
      <c r="B34" s="3">
        <v>0</v>
      </c>
    </row>
    <row r="35" spans="1:2" x14ac:dyDescent="0.45">
      <c r="A35" s="3" t="s">
        <v>97</v>
      </c>
      <c r="B35" s="3">
        <v>4</v>
      </c>
    </row>
    <row r="36" spans="1:2" x14ac:dyDescent="0.45">
      <c r="A36" s="3" t="s">
        <v>98</v>
      </c>
      <c r="B36" s="3">
        <v>0</v>
      </c>
    </row>
    <row r="37" spans="1:2" x14ac:dyDescent="0.45">
      <c r="A37" s="3" t="s">
        <v>99</v>
      </c>
      <c r="B37" s="3">
        <v>0</v>
      </c>
    </row>
    <row r="38" spans="1:2" x14ac:dyDescent="0.45">
      <c r="A38" s="3" t="s">
        <v>100</v>
      </c>
      <c r="B38" s="3">
        <v>0</v>
      </c>
    </row>
    <row r="39" spans="1:2" x14ac:dyDescent="0.45">
      <c r="A39" s="3" t="s">
        <v>101</v>
      </c>
      <c r="B39" s="3">
        <v>0</v>
      </c>
    </row>
    <row r="40" spans="1:2" x14ac:dyDescent="0.45">
      <c r="A40" s="3" t="s">
        <v>102</v>
      </c>
      <c r="B40" s="3">
        <v>0</v>
      </c>
    </row>
    <row r="41" spans="1:2" x14ac:dyDescent="0.45">
      <c r="A41" s="3" t="s">
        <v>103</v>
      </c>
      <c r="B41" s="3">
        <v>4</v>
      </c>
    </row>
    <row r="42" spans="1:2" x14ac:dyDescent="0.45">
      <c r="A42" s="3" t="s">
        <v>104</v>
      </c>
      <c r="B42" s="3">
        <v>1</v>
      </c>
    </row>
    <row r="43" spans="1:2" x14ac:dyDescent="0.45">
      <c r="A43" s="3" t="s">
        <v>105</v>
      </c>
      <c r="B43" s="3">
        <v>0</v>
      </c>
    </row>
    <row r="44" spans="1:2" x14ac:dyDescent="0.45">
      <c r="A44" s="3" t="s">
        <v>106</v>
      </c>
      <c r="B44" s="3">
        <v>0</v>
      </c>
    </row>
    <row r="45" spans="1:2" x14ac:dyDescent="0.45">
      <c r="A45" s="3" t="s">
        <v>107</v>
      </c>
      <c r="B45" s="3">
        <v>0</v>
      </c>
    </row>
    <row r="46" spans="1:2" x14ac:dyDescent="0.45">
      <c r="A46" s="3" t="s">
        <v>108</v>
      </c>
      <c r="B46" s="3">
        <v>0</v>
      </c>
    </row>
    <row r="47" spans="1:2" x14ac:dyDescent="0.45">
      <c r="A47" s="3" t="s">
        <v>109</v>
      </c>
      <c r="B47" s="3">
        <v>0</v>
      </c>
    </row>
    <row r="48" spans="1:2" x14ac:dyDescent="0.45">
      <c r="A48" s="3" t="s">
        <v>110</v>
      </c>
      <c r="B48" s="3">
        <v>0</v>
      </c>
    </row>
    <row r="49" spans="1:2" x14ac:dyDescent="0.45">
      <c r="A49" s="3" t="s">
        <v>111</v>
      </c>
      <c r="B49" s="3">
        <v>0</v>
      </c>
    </row>
    <row r="50" spans="1:2" x14ac:dyDescent="0.45">
      <c r="A50" s="3" t="s">
        <v>112</v>
      </c>
      <c r="B50" s="3">
        <v>0</v>
      </c>
    </row>
    <row r="51" spans="1:2" x14ac:dyDescent="0.45">
      <c r="A51" s="3" t="s">
        <v>113</v>
      </c>
      <c r="B51" s="3">
        <v>0</v>
      </c>
    </row>
    <row r="52" spans="1:2" x14ac:dyDescent="0.45">
      <c r="A52" s="3" t="s">
        <v>114</v>
      </c>
      <c r="B52" s="3">
        <v>0</v>
      </c>
    </row>
    <row r="53" spans="1:2" x14ac:dyDescent="0.45">
      <c r="A53" s="3" t="s">
        <v>115</v>
      </c>
      <c r="B53" s="3">
        <v>0</v>
      </c>
    </row>
    <row r="54" spans="1:2" x14ac:dyDescent="0.45">
      <c r="A54" s="3" t="s">
        <v>116</v>
      </c>
      <c r="B54" s="3">
        <v>0</v>
      </c>
    </row>
    <row r="55" spans="1:2" x14ac:dyDescent="0.45">
      <c r="A55" s="3" t="s">
        <v>117</v>
      </c>
      <c r="B55" s="3">
        <v>0</v>
      </c>
    </row>
    <row r="56" spans="1:2" x14ac:dyDescent="0.45">
      <c r="A56" s="3" t="s">
        <v>118</v>
      </c>
      <c r="B56" s="3">
        <v>0</v>
      </c>
    </row>
    <row r="57" spans="1:2" x14ac:dyDescent="0.45">
      <c r="A57" s="3" t="s">
        <v>119</v>
      </c>
      <c r="B57" s="3">
        <v>0</v>
      </c>
    </row>
    <row r="58" spans="1:2" x14ac:dyDescent="0.45">
      <c r="A58" s="3" t="s">
        <v>120</v>
      </c>
      <c r="B58" s="3">
        <v>0</v>
      </c>
    </row>
    <row r="59" spans="1:2" x14ac:dyDescent="0.45">
      <c r="A59" s="3" t="s">
        <v>121</v>
      </c>
      <c r="B59" s="3">
        <v>0</v>
      </c>
    </row>
    <row r="60" spans="1:2" x14ac:dyDescent="0.45">
      <c r="A60" s="3" t="s">
        <v>122</v>
      </c>
      <c r="B60" s="3">
        <v>0</v>
      </c>
    </row>
    <row r="61" spans="1:2" x14ac:dyDescent="0.45">
      <c r="A61" s="3" t="s">
        <v>123</v>
      </c>
      <c r="B61" s="3">
        <v>0</v>
      </c>
    </row>
    <row r="62" spans="1:2" x14ac:dyDescent="0.45">
      <c r="A62" s="3" t="s">
        <v>124</v>
      </c>
      <c r="B62" s="3">
        <v>0</v>
      </c>
    </row>
    <row r="63" spans="1:2" x14ac:dyDescent="0.45">
      <c r="A63" s="3" t="s">
        <v>125</v>
      </c>
      <c r="B63" s="3">
        <v>0</v>
      </c>
    </row>
    <row r="64" spans="1:2" x14ac:dyDescent="0.45">
      <c r="A64" s="3" t="s">
        <v>126</v>
      </c>
      <c r="B64" s="3">
        <v>0</v>
      </c>
    </row>
    <row r="65" spans="1:2" x14ac:dyDescent="0.45">
      <c r="A65" s="3" t="s">
        <v>127</v>
      </c>
      <c r="B65" s="3">
        <v>0</v>
      </c>
    </row>
    <row r="66" spans="1:2" x14ac:dyDescent="0.45">
      <c r="A66" s="3" t="s">
        <v>128</v>
      </c>
      <c r="B66" s="3">
        <v>0</v>
      </c>
    </row>
    <row r="67" spans="1:2" x14ac:dyDescent="0.45">
      <c r="A67" s="3" t="s">
        <v>129</v>
      </c>
      <c r="B67" s="3">
        <v>0</v>
      </c>
    </row>
    <row r="68" spans="1:2" x14ac:dyDescent="0.45">
      <c r="A68" s="3" t="s">
        <v>130</v>
      </c>
      <c r="B68" s="3">
        <v>0</v>
      </c>
    </row>
    <row r="69" spans="1:2" x14ac:dyDescent="0.45">
      <c r="A69" s="3" t="s">
        <v>131</v>
      </c>
      <c r="B69" s="3">
        <v>2</v>
      </c>
    </row>
    <row r="70" spans="1:2" x14ac:dyDescent="0.45">
      <c r="A70" s="3" t="s">
        <v>132</v>
      </c>
      <c r="B70" s="3">
        <v>2</v>
      </c>
    </row>
    <row r="71" spans="1:2" x14ac:dyDescent="0.45">
      <c r="A71" s="3" t="s">
        <v>133</v>
      </c>
    </row>
    <row r="72" spans="1:2" x14ac:dyDescent="0.45">
      <c r="A72" s="3" t="s">
        <v>134</v>
      </c>
      <c r="B72" s="3">
        <v>0</v>
      </c>
    </row>
    <row r="73" spans="1:2" x14ac:dyDescent="0.45">
      <c r="A73" s="3" t="s">
        <v>135</v>
      </c>
      <c r="B73" s="3">
        <v>0</v>
      </c>
    </row>
    <row r="74" spans="1:2" x14ac:dyDescent="0.45">
      <c r="A74" s="3" t="s">
        <v>136</v>
      </c>
      <c r="B74" s="3">
        <v>0</v>
      </c>
    </row>
    <row r="75" spans="1:2" x14ac:dyDescent="0.45">
      <c r="A75" s="3" t="s">
        <v>137</v>
      </c>
      <c r="B75" s="3">
        <v>0</v>
      </c>
    </row>
    <row r="76" spans="1:2" x14ac:dyDescent="0.45">
      <c r="A76" s="3" t="s">
        <v>138</v>
      </c>
      <c r="B76" s="3">
        <v>0</v>
      </c>
    </row>
    <row r="77" spans="1:2" x14ac:dyDescent="0.45">
      <c r="A77" s="3" t="s">
        <v>139</v>
      </c>
      <c r="B77" s="3">
        <v>0</v>
      </c>
    </row>
    <row r="78" spans="1:2" s="69" customFormat="1" ht="12.6" customHeight="1" x14ac:dyDescent="0.4">
      <c r="A78" s="69" t="s">
        <v>140</v>
      </c>
    </row>
    <row r="79" spans="1:2" s="70" customFormat="1" x14ac:dyDescent="0.45">
      <c r="A79" s="70" t="s">
        <v>432</v>
      </c>
    </row>
  </sheetData>
  <mergeCells count="4">
    <mergeCell ref="A1:XFD1"/>
    <mergeCell ref="A2:XFD2"/>
    <mergeCell ref="A78:XFD78"/>
    <mergeCell ref="A79:XFD79"/>
  </mergeCells>
  <hyperlinks>
    <hyperlink ref="A2" location="'Table of Contents'!A1" display="Return to Table of Contents" xr:uid="{943743C4-3215-406A-9867-3F548521F25A}"/>
  </hyperlinks>
  <pageMargins left="0.7" right="0.7" top="0.75" bottom="0.75" header="0.3" footer="0.3"/>
  <pageSetup orientation="portrait" verticalDpi="597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280D5-6DCE-4C5A-873A-9EC9C328BCF4}">
  <dimension ref="A1:F46"/>
  <sheetViews>
    <sheetView zoomScaleNormal="100" workbookViewId="0">
      <selection sqref="A1:XFD1"/>
    </sheetView>
  </sheetViews>
  <sheetFormatPr defaultColWidth="0" defaultRowHeight="12.6" zeroHeight="1" x14ac:dyDescent="0.45"/>
  <cols>
    <col min="1" max="1" width="43.17578125" style="3" customWidth="1"/>
    <col min="2" max="2" width="31.5859375" style="3" bestFit="1" customWidth="1"/>
    <col min="3" max="3" width="31.41015625" style="3" bestFit="1" customWidth="1"/>
    <col min="4" max="4" width="33.1171875" style="3" bestFit="1" customWidth="1"/>
    <col min="5" max="6" width="0" style="3" hidden="1" customWidth="1"/>
    <col min="7" max="16384" width="8.703125" style="3" hidden="1"/>
  </cols>
  <sheetData>
    <row r="1" spans="1:4" s="68" customFormat="1" ht="13.8" x14ac:dyDescent="0.45">
      <c r="A1" s="68" t="s">
        <v>141</v>
      </c>
    </row>
    <row r="2" spans="1:4" s="74" customFormat="1" x14ac:dyDescent="0.45">
      <c r="A2" s="74" t="s">
        <v>13</v>
      </c>
    </row>
    <row r="3" spans="1:4" x14ac:dyDescent="0.45">
      <c r="A3" s="3" t="s">
        <v>14</v>
      </c>
      <c r="B3" s="3" t="s">
        <v>15</v>
      </c>
      <c r="C3" s="3" t="s">
        <v>17</v>
      </c>
      <c r="D3" s="3" t="s">
        <v>19</v>
      </c>
    </row>
    <row r="4" spans="1:4" x14ac:dyDescent="0.45">
      <c r="A4" s="3" t="s">
        <v>142</v>
      </c>
      <c r="B4" s="3">
        <v>755</v>
      </c>
      <c r="C4" s="3">
        <v>513</v>
      </c>
      <c r="D4" s="3">
        <v>242</v>
      </c>
    </row>
    <row r="5" spans="1:4" x14ac:dyDescent="0.45">
      <c r="A5" s="3" t="s">
        <v>143</v>
      </c>
      <c r="B5" s="21">
        <v>0.253</v>
      </c>
      <c r="C5" s="21">
        <v>0.24199999999999999</v>
      </c>
      <c r="D5" s="18">
        <v>0.27700000000000002</v>
      </c>
    </row>
    <row r="6" spans="1:4" x14ac:dyDescent="0.45">
      <c r="A6" s="3" t="s">
        <v>144</v>
      </c>
      <c r="B6" s="21">
        <v>0.45800000000000002</v>
      </c>
      <c r="C6" s="21">
        <v>0.46400000000000002</v>
      </c>
      <c r="D6" s="18">
        <v>0.44600000000000001</v>
      </c>
    </row>
    <row r="7" spans="1:4" x14ac:dyDescent="0.45">
      <c r="A7" s="3" t="s">
        <v>145</v>
      </c>
      <c r="B7" s="21">
        <v>0.28899999999999998</v>
      </c>
      <c r="C7" s="21">
        <v>0.29399999999999998</v>
      </c>
      <c r="D7" s="18">
        <v>0.27700000000000002</v>
      </c>
    </row>
    <row r="8" spans="1:4" x14ac:dyDescent="0.45">
      <c r="A8" s="3" t="s">
        <v>146</v>
      </c>
      <c r="B8" s="21">
        <v>0</v>
      </c>
      <c r="C8" s="21">
        <v>0</v>
      </c>
      <c r="D8" s="18">
        <v>0</v>
      </c>
    </row>
    <row r="9" spans="1:4" x14ac:dyDescent="0.45">
      <c r="A9" s="3" t="s">
        <v>147</v>
      </c>
      <c r="B9" s="4">
        <v>4565</v>
      </c>
      <c r="C9" s="3">
        <v>2085</v>
      </c>
      <c r="D9" s="3">
        <v>2480</v>
      </c>
    </row>
    <row r="10" spans="1:4" x14ac:dyDescent="0.45">
      <c r="A10" s="3" t="s">
        <v>148</v>
      </c>
      <c r="B10" s="21">
        <v>0.255</v>
      </c>
      <c r="C10" s="21">
        <v>0.245</v>
      </c>
      <c r="D10" s="18">
        <v>0.26500000000000001</v>
      </c>
    </row>
    <row r="11" spans="1:4" x14ac:dyDescent="0.45">
      <c r="A11" s="3" t="s">
        <v>149</v>
      </c>
      <c r="B11" s="21">
        <v>0.13800000000000001</v>
      </c>
      <c r="C11" s="21">
        <v>0.17100000000000001</v>
      </c>
      <c r="D11" s="18">
        <v>0.109</v>
      </c>
    </row>
    <row r="12" spans="1:4" x14ac:dyDescent="0.45">
      <c r="A12" s="3" t="s">
        <v>144</v>
      </c>
      <c r="B12" s="21">
        <v>0.33100000000000002</v>
      </c>
      <c r="C12" s="21">
        <v>0.379</v>
      </c>
      <c r="D12" s="18">
        <v>0.28999999999999998</v>
      </c>
    </row>
    <row r="13" spans="1:4" x14ac:dyDescent="0.45">
      <c r="A13" s="3" t="s">
        <v>150</v>
      </c>
      <c r="B13" s="21">
        <v>0.16400000000000001</v>
      </c>
      <c r="C13" s="21">
        <v>0.123</v>
      </c>
      <c r="D13" s="18">
        <v>0.19800000000000001</v>
      </c>
    </row>
    <row r="14" spans="1:4" x14ac:dyDescent="0.45">
      <c r="A14" s="3" t="s">
        <v>151</v>
      </c>
      <c r="B14" s="21">
        <v>1.7999999999999999E-2</v>
      </c>
      <c r="C14" s="21">
        <v>1.6E-2</v>
      </c>
      <c r="D14" s="18">
        <v>0.02</v>
      </c>
    </row>
    <row r="15" spans="1:4" x14ac:dyDescent="0.45">
      <c r="A15" s="3" t="s">
        <v>152</v>
      </c>
      <c r="B15" s="21">
        <v>6.6000000000000003E-2</v>
      </c>
      <c r="C15" s="21">
        <v>4.1000000000000002E-2</v>
      </c>
      <c r="D15" s="18">
        <v>8.7999999999999995E-2</v>
      </c>
    </row>
    <row r="16" spans="1:4" x14ac:dyDescent="0.45">
      <c r="A16" s="3" t="s">
        <v>153</v>
      </c>
      <c r="B16" s="21">
        <v>2.8000000000000001E-2</v>
      </c>
      <c r="C16" s="21">
        <v>2.5000000000000001E-2</v>
      </c>
      <c r="D16" s="18">
        <v>3.1E-2</v>
      </c>
    </row>
    <row r="17" spans="1:4" x14ac:dyDescent="0.45">
      <c r="A17" s="3" t="s">
        <v>154</v>
      </c>
      <c r="B17" s="21">
        <v>0.60699999999999998</v>
      </c>
      <c r="C17" s="21">
        <v>0.58399999999999996</v>
      </c>
      <c r="D17" s="18">
        <v>0.626</v>
      </c>
    </row>
    <row r="18" spans="1:4" x14ac:dyDescent="0.45">
      <c r="A18" s="3" t="s">
        <v>155</v>
      </c>
      <c r="B18" s="21">
        <v>9.5000000000000001E-2</v>
      </c>
      <c r="C18" s="21">
        <v>6.6000000000000003E-2</v>
      </c>
      <c r="D18" s="18">
        <v>0.11899999999999999</v>
      </c>
    </row>
    <row r="19" spans="1:4" x14ac:dyDescent="0.45">
      <c r="A19" s="3" t="s">
        <v>156</v>
      </c>
      <c r="B19" s="3">
        <v>1143</v>
      </c>
      <c r="C19" s="3">
        <v>667</v>
      </c>
      <c r="D19" s="3">
        <v>476</v>
      </c>
    </row>
    <row r="20" spans="1:4" x14ac:dyDescent="0.45">
      <c r="A20" s="3" t="s">
        <v>157</v>
      </c>
      <c r="B20" s="21">
        <v>0.66100000000000003</v>
      </c>
      <c r="C20" s="21">
        <v>0.628</v>
      </c>
      <c r="D20" s="18">
        <v>0.70599999999999996</v>
      </c>
    </row>
    <row r="21" spans="1:4" x14ac:dyDescent="0.45">
      <c r="A21" s="3" t="s">
        <v>146</v>
      </c>
      <c r="B21" s="21">
        <v>0.10299999999999999</v>
      </c>
      <c r="C21" s="21">
        <v>0.03</v>
      </c>
      <c r="D21" s="18">
        <v>0.20599999999999999</v>
      </c>
    </row>
    <row r="22" spans="1:4" x14ac:dyDescent="0.45">
      <c r="A22" s="3" t="s">
        <v>158</v>
      </c>
      <c r="B22" s="3">
        <v>547</v>
      </c>
      <c r="C22" s="3">
        <v>216</v>
      </c>
      <c r="D22" s="3">
        <v>331</v>
      </c>
    </row>
    <row r="23" spans="1:4" x14ac:dyDescent="0.45">
      <c r="A23" s="3" t="s">
        <v>157</v>
      </c>
      <c r="B23" s="21">
        <v>0.76800000000000002</v>
      </c>
      <c r="C23" s="21">
        <v>0.875</v>
      </c>
      <c r="D23" s="18">
        <v>0.69799999999999995</v>
      </c>
    </row>
    <row r="24" spans="1:4" x14ac:dyDescent="0.45">
      <c r="A24" s="3" t="s">
        <v>146</v>
      </c>
      <c r="B24" s="21">
        <v>0.26100000000000001</v>
      </c>
      <c r="C24" s="21">
        <v>0.13</v>
      </c>
      <c r="D24" s="18">
        <v>0.34699999999999998</v>
      </c>
    </row>
    <row r="25" spans="1:4" x14ac:dyDescent="0.45">
      <c r="A25" s="3" t="s">
        <v>159</v>
      </c>
      <c r="B25" s="3">
        <v>1611</v>
      </c>
      <c r="C25" s="3">
        <v>700</v>
      </c>
      <c r="D25" s="3">
        <v>911</v>
      </c>
    </row>
    <row r="26" spans="1:4" x14ac:dyDescent="0.45">
      <c r="A26" s="3" t="s">
        <v>157</v>
      </c>
      <c r="B26" s="21">
        <v>0.67300000000000004</v>
      </c>
      <c r="C26" s="21">
        <v>0.67600000000000005</v>
      </c>
      <c r="D26" s="18">
        <v>0.67100000000000004</v>
      </c>
    </row>
    <row r="27" spans="1:4" x14ac:dyDescent="0.45">
      <c r="A27" s="3" t="s">
        <v>146</v>
      </c>
      <c r="B27" s="21">
        <v>6.0999999999999999E-2</v>
      </c>
      <c r="C27" s="21">
        <v>7.5999999999999998E-2</v>
      </c>
      <c r="D27" s="18">
        <v>4.9000000000000002E-2</v>
      </c>
    </row>
    <row r="28" spans="1:4" x14ac:dyDescent="0.45">
      <c r="A28" s="3" t="s">
        <v>160</v>
      </c>
      <c r="B28" s="3">
        <v>1264</v>
      </c>
      <c r="C28" s="3">
        <v>502</v>
      </c>
      <c r="D28" s="3">
        <v>762</v>
      </c>
    </row>
    <row r="29" spans="1:4" x14ac:dyDescent="0.45">
      <c r="A29" s="3" t="s">
        <v>157</v>
      </c>
      <c r="B29" s="21">
        <v>0.40500000000000003</v>
      </c>
      <c r="C29" s="21">
        <v>0.27300000000000002</v>
      </c>
      <c r="D29" s="18">
        <v>0.49199999999999999</v>
      </c>
    </row>
    <row r="30" spans="1:4" x14ac:dyDescent="0.45">
      <c r="A30" s="3" t="s">
        <v>146</v>
      </c>
      <c r="B30" s="21">
        <v>5.8000000000000003E-2</v>
      </c>
      <c r="C30" s="21">
        <v>7.3999999999999996E-2</v>
      </c>
      <c r="D30" s="18">
        <v>4.7E-2</v>
      </c>
    </row>
    <row r="31" spans="1:4" s="72" customFormat="1" x14ac:dyDescent="0.45">
      <c r="A31" s="72" t="s">
        <v>161</v>
      </c>
    </row>
    <row r="32" spans="1:4" x14ac:dyDescent="0.45">
      <c r="A32" s="3" t="s">
        <v>162</v>
      </c>
      <c r="B32" s="21">
        <v>0.442</v>
      </c>
      <c r="C32" s="21">
        <v>0.38800000000000001</v>
      </c>
      <c r="D32" s="18">
        <v>0.49199999999999999</v>
      </c>
    </row>
    <row r="33" spans="1:5" x14ac:dyDescent="0.45">
      <c r="A33" s="3" t="s">
        <v>163</v>
      </c>
      <c r="B33" s="21">
        <v>0.29899999999999999</v>
      </c>
      <c r="C33" s="21">
        <v>0.35</v>
      </c>
      <c r="D33" s="18">
        <v>0.24299999999999999</v>
      </c>
    </row>
    <row r="34" spans="1:5" x14ac:dyDescent="0.45">
      <c r="A34" s="3" t="s">
        <v>164</v>
      </c>
      <c r="B34" s="21">
        <v>0.27200000000000002</v>
      </c>
      <c r="C34" s="21">
        <v>0.215</v>
      </c>
      <c r="D34" s="18">
        <v>0.30099999999999999</v>
      </c>
    </row>
    <row r="35" spans="1:5" x14ac:dyDescent="0.45">
      <c r="A35" s="3" t="s">
        <v>165</v>
      </c>
      <c r="B35" s="21">
        <v>0.17899999999999999</v>
      </c>
      <c r="C35" s="21">
        <v>0.18099999999999999</v>
      </c>
      <c r="D35" s="18">
        <v>0.17899999999999999</v>
      </c>
    </row>
    <row r="36" spans="1:5" s="72" customFormat="1" x14ac:dyDescent="0.45">
      <c r="A36" s="72" t="s">
        <v>166</v>
      </c>
    </row>
    <row r="37" spans="1:5" x14ac:dyDescent="0.45">
      <c r="A37" s="3" t="s">
        <v>167</v>
      </c>
      <c r="B37" s="4">
        <v>20317</v>
      </c>
      <c r="C37" s="4">
        <v>22738</v>
      </c>
      <c r="D37" s="4">
        <v>18809</v>
      </c>
    </row>
    <row r="38" spans="1:5" x14ac:dyDescent="0.45">
      <c r="A38" s="3" t="s">
        <v>162</v>
      </c>
      <c r="B38" s="4">
        <v>14860</v>
      </c>
      <c r="C38" s="4">
        <v>9115</v>
      </c>
      <c r="D38" s="4">
        <v>15417</v>
      </c>
    </row>
    <row r="39" spans="1:5" x14ac:dyDescent="0.45">
      <c r="A39" s="3" t="s">
        <v>163</v>
      </c>
      <c r="B39" s="4">
        <v>20266</v>
      </c>
      <c r="C39" s="4">
        <v>24464</v>
      </c>
      <c r="D39" s="4">
        <v>16779</v>
      </c>
    </row>
    <row r="40" spans="1:5" x14ac:dyDescent="0.45">
      <c r="A40" s="3" t="s">
        <v>164</v>
      </c>
      <c r="B40" s="4">
        <v>22222</v>
      </c>
      <c r="C40" s="4">
        <v>50815</v>
      </c>
      <c r="D40" s="4">
        <v>16708</v>
      </c>
      <c r="E40" s="22"/>
    </row>
    <row r="41" spans="1:5" x14ac:dyDescent="0.45">
      <c r="A41" s="3" t="s">
        <v>168</v>
      </c>
      <c r="B41" s="4">
        <v>35214</v>
      </c>
      <c r="C41" s="4">
        <v>17159</v>
      </c>
      <c r="D41" s="4">
        <v>35429</v>
      </c>
      <c r="E41" s="22"/>
    </row>
    <row r="42" spans="1:5" x14ac:dyDescent="0.45">
      <c r="A42" s="3" t="s">
        <v>169</v>
      </c>
      <c r="B42" s="4">
        <v>39313</v>
      </c>
      <c r="C42" s="4">
        <v>78750</v>
      </c>
      <c r="D42" s="4">
        <v>38313</v>
      </c>
      <c r="E42" s="22"/>
    </row>
    <row r="43" spans="1:5" s="72" customFormat="1" x14ac:dyDescent="0.45">
      <c r="A43" s="72" t="s">
        <v>170</v>
      </c>
    </row>
    <row r="44" spans="1:5" x14ac:dyDescent="0.45">
      <c r="A44" s="3" t="s">
        <v>171</v>
      </c>
      <c r="B44" s="21">
        <v>2.3E-2</v>
      </c>
      <c r="C44" s="3" t="s">
        <v>22</v>
      </c>
      <c r="D44" s="3" t="s">
        <v>22</v>
      </c>
    </row>
    <row r="45" spans="1:5" s="69" customFormat="1" ht="12.6" customHeight="1" x14ac:dyDescent="0.4">
      <c r="A45" s="69" t="s">
        <v>172</v>
      </c>
    </row>
    <row r="46" spans="1:5" s="70" customFormat="1" x14ac:dyDescent="0.45">
      <c r="A46" s="70" t="s">
        <v>433</v>
      </c>
    </row>
  </sheetData>
  <mergeCells count="7">
    <mergeCell ref="A1:XFD1"/>
    <mergeCell ref="A2:XFD2"/>
    <mergeCell ref="A31:XFD31"/>
    <mergeCell ref="A36:XFD36"/>
    <mergeCell ref="A43:XFD43"/>
    <mergeCell ref="A45:XFD45"/>
    <mergeCell ref="A46:XFD46"/>
  </mergeCells>
  <hyperlinks>
    <hyperlink ref="A2" location="'Table of Contents'!A1" display="Return to Table of Contents" xr:uid="{60FE1785-C021-4C46-A1B9-E443F9141663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BB1B3-B2CB-45B7-B812-BD03FCD70957}">
  <dimension ref="A1:G73"/>
  <sheetViews>
    <sheetView zoomScaleNormal="100" workbookViewId="0">
      <selection sqref="A1:XFD1"/>
    </sheetView>
  </sheetViews>
  <sheetFormatPr defaultColWidth="0" defaultRowHeight="12.6" zeroHeight="1" x14ac:dyDescent="0.45"/>
  <cols>
    <col min="1" max="1" width="41" style="3" bestFit="1" customWidth="1"/>
    <col min="2" max="2" width="31.5859375" style="3" bestFit="1" customWidth="1"/>
    <col min="3" max="3" width="33.17578125" style="3" bestFit="1" customWidth="1"/>
    <col min="4" max="4" width="31.41015625" style="3" bestFit="1" customWidth="1"/>
    <col min="5" max="5" width="37.64453125" style="3" bestFit="1" customWidth="1"/>
    <col min="6" max="6" width="33.1171875" style="3" bestFit="1" customWidth="1"/>
    <col min="7" max="7" width="39.29296875" style="3" bestFit="1" customWidth="1"/>
    <col min="8" max="16384" width="8.703125" style="3" hidden="1"/>
  </cols>
  <sheetData>
    <row r="1" spans="1:7" s="68" customFormat="1" ht="13.8" x14ac:dyDescent="0.45">
      <c r="A1" s="68" t="s">
        <v>5</v>
      </c>
    </row>
    <row r="2" spans="1:7" s="74" customFormat="1" x14ac:dyDescent="0.45">
      <c r="A2" s="74" t="s">
        <v>13</v>
      </c>
    </row>
    <row r="3" spans="1:7" x14ac:dyDescent="0.45">
      <c r="A3" s="3" t="s">
        <v>14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</row>
    <row r="4" spans="1:7" s="72" customFormat="1" x14ac:dyDescent="0.45">
      <c r="A4" s="72" t="s">
        <v>173</v>
      </c>
    </row>
    <row r="5" spans="1:7" x14ac:dyDescent="0.45">
      <c r="A5" s="3" t="s">
        <v>174</v>
      </c>
      <c r="B5" s="3">
        <v>533</v>
      </c>
      <c r="C5" s="3" t="s">
        <v>22</v>
      </c>
      <c r="D5" s="3">
        <v>484</v>
      </c>
      <c r="E5" s="3" t="s">
        <v>22</v>
      </c>
      <c r="F5" s="3">
        <v>49</v>
      </c>
      <c r="G5" s="19" t="s">
        <v>22</v>
      </c>
    </row>
    <row r="6" spans="1:7" x14ac:dyDescent="0.45">
      <c r="A6" s="3" t="s">
        <v>175</v>
      </c>
      <c r="B6" s="3">
        <v>63</v>
      </c>
      <c r="C6" s="21">
        <v>0.11799999999999999</v>
      </c>
      <c r="D6" s="3">
        <v>63</v>
      </c>
      <c r="E6" s="18">
        <v>1.3</v>
      </c>
      <c r="F6" s="3">
        <v>0</v>
      </c>
      <c r="G6" s="18">
        <v>0</v>
      </c>
    </row>
    <row r="7" spans="1:7" x14ac:dyDescent="0.45">
      <c r="A7" s="3" t="s">
        <v>176</v>
      </c>
      <c r="B7" s="3">
        <v>141</v>
      </c>
      <c r="C7" s="18">
        <v>0.26500000000000001</v>
      </c>
      <c r="D7" s="3">
        <v>141</v>
      </c>
      <c r="E7" s="18">
        <v>0.29099999999999998</v>
      </c>
      <c r="F7" s="3">
        <v>0</v>
      </c>
      <c r="G7" s="18">
        <v>0</v>
      </c>
    </row>
    <row r="8" spans="1:7" x14ac:dyDescent="0.45">
      <c r="A8" s="3" t="s">
        <v>177</v>
      </c>
      <c r="B8" s="3">
        <v>320</v>
      </c>
      <c r="C8" s="18">
        <v>0.6</v>
      </c>
      <c r="D8" s="3">
        <v>271</v>
      </c>
      <c r="E8" s="18">
        <v>0.56000000000000005</v>
      </c>
      <c r="F8" s="3">
        <v>49</v>
      </c>
      <c r="G8" s="18">
        <v>1</v>
      </c>
    </row>
    <row r="9" spans="1:7" x14ac:dyDescent="0.45">
      <c r="A9" s="3" t="s">
        <v>178</v>
      </c>
      <c r="B9" s="3">
        <v>9</v>
      </c>
      <c r="C9" s="18">
        <v>1.7000000000000001E-2</v>
      </c>
      <c r="D9" s="3">
        <v>9</v>
      </c>
      <c r="E9" s="18">
        <v>1.9E-2</v>
      </c>
      <c r="F9" s="3">
        <v>0</v>
      </c>
      <c r="G9" s="19">
        <v>0</v>
      </c>
    </row>
    <row r="10" spans="1:7" x14ac:dyDescent="0.45">
      <c r="A10" s="3" t="s">
        <v>179</v>
      </c>
      <c r="B10" s="4">
        <v>5159</v>
      </c>
      <c r="C10" s="3" t="s">
        <v>22</v>
      </c>
      <c r="D10" s="3">
        <v>2390</v>
      </c>
      <c r="E10" s="18" t="s">
        <v>22</v>
      </c>
      <c r="F10" s="3">
        <v>2769</v>
      </c>
      <c r="G10" s="19" t="s">
        <v>22</v>
      </c>
    </row>
    <row r="11" spans="1:7" x14ac:dyDescent="0.45">
      <c r="A11" s="3" t="s">
        <v>180</v>
      </c>
      <c r="B11" s="3">
        <v>577</v>
      </c>
      <c r="C11" s="18">
        <v>0.112</v>
      </c>
      <c r="D11" s="3">
        <v>274</v>
      </c>
      <c r="E11" s="18">
        <v>0.115</v>
      </c>
      <c r="F11" s="3">
        <v>303</v>
      </c>
      <c r="G11" s="18">
        <v>0.109</v>
      </c>
    </row>
    <row r="12" spans="1:7" x14ac:dyDescent="0.45">
      <c r="A12" s="3" t="s">
        <v>181</v>
      </c>
      <c r="B12" s="3">
        <v>1107</v>
      </c>
      <c r="C12" s="18">
        <v>0.215</v>
      </c>
      <c r="D12" s="3">
        <v>638</v>
      </c>
      <c r="E12" s="18">
        <v>0.26700000000000002</v>
      </c>
      <c r="F12" s="3">
        <v>469</v>
      </c>
      <c r="G12" s="18">
        <v>0.16900000000000001</v>
      </c>
    </row>
    <row r="13" spans="1:7" x14ac:dyDescent="0.45">
      <c r="A13" s="3" t="s">
        <v>176</v>
      </c>
      <c r="B13" s="3">
        <v>1629</v>
      </c>
      <c r="C13" s="18">
        <v>0.316</v>
      </c>
      <c r="D13" s="3">
        <v>733</v>
      </c>
      <c r="E13" s="18">
        <v>0.307</v>
      </c>
      <c r="F13" s="3">
        <v>896</v>
      </c>
      <c r="G13" s="18">
        <v>0.32400000000000001</v>
      </c>
    </row>
    <row r="14" spans="1:7" x14ac:dyDescent="0.45">
      <c r="A14" s="3" t="s">
        <v>182</v>
      </c>
      <c r="B14" s="3">
        <v>1074</v>
      </c>
      <c r="C14" s="18">
        <v>0.20799999999999999</v>
      </c>
      <c r="D14" s="3">
        <v>570</v>
      </c>
      <c r="E14" s="18">
        <v>0.23799999999999999</v>
      </c>
      <c r="F14" s="3">
        <v>504</v>
      </c>
      <c r="G14" s="18">
        <v>0.182</v>
      </c>
    </row>
    <row r="15" spans="1:7" x14ac:dyDescent="0.45">
      <c r="A15" s="3" t="s">
        <v>183</v>
      </c>
      <c r="B15" s="3">
        <v>27</v>
      </c>
      <c r="C15" s="18">
        <v>0.5</v>
      </c>
      <c r="D15" s="3">
        <v>27</v>
      </c>
      <c r="E15" s="18">
        <v>1.0999999999999999E-2</v>
      </c>
      <c r="F15" s="3">
        <v>0</v>
      </c>
      <c r="G15" s="18">
        <v>0</v>
      </c>
    </row>
    <row r="16" spans="1:7" x14ac:dyDescent="0.45">
      <c r="A16" s="3" t="s">
        <v>184</v>
      </c>
      <c r="B16" s="3">
        <v>630</v>
      </c>
      <c r="C16" s="18">
        <v>0.122</v>
      </c>
      <c r="D16" s="3">
        <v>110</v>
      </c>
      <c r="E16" s="18">
        <v>4.5999999999999999E-2</v>
      </c>
      <c r="F16" s="3">
        <v>520</v>
      </c>
      <c r="G16" s="18">
        <v>0.188</v>
      </c>
    </row>
    <row r="17" spans="1:7" x14ac:dyDescent="0.45">
      <c r="A17" s="3" t="s">
        <v>185</v>
      </c>
      <c r="B17" s="3">
        <v>115</v>
      </c>
      <c r="C17" s="18">
        <v>2.1999999999999999E-2</v>
      </c>
      <c r="D17" s="3">
        <v>38</v>
      </c>
      <c r="E17" s="18">
        <v>1.6E-2</v>
      </c>
      <c r="F17" s="3">
        <v>77</v>
      </c>
      <c r="G17" s="18">
        <v>2.8000000000000001E-2</v>
      </c>
    </row>
    <row r="18" spans="1:7" x14ac:dyDescent="0.45">
      <c r="A18" s="3" t="s">
        <v>186</v>
      </c>
      <c r="B18" s="4">
        <v>3475</v>
      </c>
      <c r="C18" s="18">
        <v>0.67400000000000004</v>
      </c>
      <c r="D18" s="3">
        <v>1478</v>
      </c>
      <c r="E18" s="18">
        <v>0.61799999999999999</v>
      </c>
      <c r="F18" s="3">
        <v>1997</v>
      </c>
      <c r="G18" s="18">
        <v>0.72099999999999997</v>
      </c>
    </row>
    <row r="19" spans="1:7" x14ac:dyDescent="0.45">
      <c r="A19" s="3" t="s">
        <v>178</v>
      </c>
      <c r="B19" s="3">
        <v>745</v>
      </c>
      <c r="C19" s="18">
        <v>0.14399999999999999</v>
      </c>
      <c r="D19" s="3">
        <v>148</v>
      </c>
      <c r="E19" s="18">
        <v>6.2E-2</v>
      </c>
      <c r="F19" s="3">
        <v>597</v>
      </c>
      <c r="G19" s="18">
        <v>2.1600000000000001E-2</v>
      </c>
    </row>
    <row r="20" spans="1:7" x14ac:dyDescent="0.45">
      <c r="A20" s="3" t="s">
        <v>187</v>
      </c>
      <c r="B20" s="3">
        <v>1336</v>
      </c>
      <c r="C20" s="18" t="s">
        <v>22</v>
      </c>
      <c r="D20" s="3">
        <v>716</v>
      </c>
      <c r="E20" s="3" t="s">
        <v>22</v>
      </c>
      <c r="F20" s="3">
        <v>620</v>
      </c>
      <c r="G20" s="19" t="s">
        <v>22</v>
      </c>
    </row>
    <row r="21" spans="1:7" x14ac:dyDescent="0.45">
      <c r="A21" s="3" t="s">
        <v>186</v>
      </c>
      <c r="B21" s="3">
        <v>700</v>
      </c>
      <c r="C21" s="18">
        <v>0.52400000000000002</v>
      </c>
      <c r="D21" s="3">
        <v>366</v>
      </c>
      <c r="E21" s="18">
        <v>0.51100000000000001</v>
      </c>
      <c r="F21" s="3">
        <v>334</v>
      </c>
      <c r="G21" s="18">
        <v>0.53900000000000003</v>
      </c>
    </row>
    <row r="22" spans="1:7" x14ac:dyDescent="0.45">
      <c r="A22" s="3" t="s">
        <v>178</v>
      </c>
      <c r="B22" s="3">
        <v>281</v>
      </c>
      <c r="C22" s="18">
        <v>0.21</v>
      </c>
      <c r="D22" s="3">
        <v>49</v>
      </c>
      <c r="E22" s="18">
        <v>6.8000000000000005E-2</v>
      </c>
      <c r="F22" s="3">
        <v>232</v>
      </c>
      <c r="G22" s="18">
        <v>0.374</v>
      </c>
    </row>
    <row r="23" spans="1:7" x14ac:dyDescent="0.45">
      <c r="A23" s="3" t="s">
        <v>188</v>
      </c>
      <c r="B23" s="3">
        <v>887</v>
      </c>
      <c r="C23" s="18" t="s">
        <v>22</v>
      </c>
      <c r="D23" s="3">
        <v>451</v>
      </c>
      <c r="E23" s="18" t="s">
        <v>22</v>
      </c>
      <c r="F23" s="3">
        <v>436</v>
      </c>
      <c r="G23" s="19" t="s">
        <v>22</v>
      </c>
    </row>
    <row r="24" spans="1:7" x14ac:dyDescent="0.45">
      <c r="A24" s="3" t="s">
        <v>186</v>
      </c>
      <c r="B24" s="3">
        <v>679</v>
      </c>
      <c r="C24" s="18">
        <v>0.76600000000000001</v>
      </c>
      <c r="D24" s="3">
        <v>256</v>
      </c>
      <c r="E24" s="18">
        <v>0.56799999999999995</v>
      </c>
      <c r="F24" s="3">
        <v>423</v>
      </c>
      <c r="G24" s="18">
        <v>0.97</v>
      </c>
    </row>
    <row r="25" spans="1:7" x14ac:dyDescent="0.45">
      <c r="A25" s="3" t="s">
        <v>178</v>
      </c>
      <c r="B25" s="3">
        <v>216</v>
      </c>
      <c r="C25" s="18">
        <v>0.24399999999999999</v>
      </c>
      <c r="D25" s="3">
        <v>18</v>
      </c>
      <c r="E25" s="18">
        <v>0.04</v>
      </c>
      <c r="F25" s="3">
        <v>198</v>
      </c>
      <c r="G25" s="19">
        <v>0.45400000000000001</v>
      </c>
    </row>
    <row r="26" spans="1:7" x14ac:dyDescent="0.45">
      <c r="A26" s="3" t="s">
        <v>189</v>
      </c>
      <c r="B26" s="3">
        <v>1662</v>
      </c>
      <c r="C26" s="18" t="s">
        <v>22</v>
      </c>
      <c r="D26" s="3">
        <v>729</v>
      </c>
      <c r="E26" s="18" t="s">
        <v>22</v>
      </c>
      <c r="F26" s="3">
        <v>933</v>
      </c>
      <c r="G26" s="19" t="s">
        <v>22</v>
      </c>
    </row>
    <row r="27" spans="1:7" x14ac:dyDescent="0.45">
      <c r="A27" s="3" t="s">
        <v>186</v>
      </c>
      <c r="B27" s="3">
        <v>1341</v>
      </c>
      <c r="C27" s="18">
        <v>0.80700000000000005</v>
      </c>
      <c r="D27" s="3">
        <v>573</v>
      </c>
      <c r="E27" s="18">
        <v>0.78600000000000003</v>
      </c>
      <c r="F27" s="3">
        <v>768</v>
      </c>
      <c r="G27" s="18">
        <v>0.82299999999999995</v>
      </c>
    </row>
    <row r="28" spans="1:7" x14ac:dyDescent="0.45">
      <c r="A28" s="3" t="s">
        <v>178</v>
      </c>
      <c r="B28" s="3">
        <v>169</v>
      </c>
      <c r="C28" s="18">
        <v>0.10199999999999999</v>
      </c>
      <c r="D28" s="3">
        <v>59</v>
      </c>
      <c r="E28" s="18">
        <v>8.1000000000000003E-2</v>
      </c>
      <c r="F28" s="3">
        <v>110</v>
      </c>
      <c r="G28" s="18">
        <v>0.11799999999999999</v>
      </c>
    </row>
    <row r="29" spans="1:7" x14ac:dyDescent="0.45">
      <c r="A29" s="3" t="s">
        <v>190</v>
      </c>
      <c r="B29" s="3">
        <v>1274</v>
      </c>
      <c r="C29" s="18" t="s">
        <v>22</v>
      </c>
      <c r="D29" s="3">
        <v>494</v>
      </c>
      <c r="E29" s="18" t="s">
        <v>22</v>
      </c>
      <c r="F29" s="3">
        <v>780</v>
      </c>
      <c r="G29" s="19" t="s">
        <v>22</v>
      </c>
    </row>
    <row r="30" spans="1:7" x14ac:dyDescent="0.45">
      <c r="A30" s="3" t="s">
        <v>186</v>
      </c>
      <c r="B30" s="3">
        <v>755</v>
      </c>
      <c r="C30" s="18">
        <v>0.59299999999999997</v>
      </c>
      <c r="D30" s="3">
        <v>283</v>
      </c>
      <c r="E30" s="18">
        <v>0.57299999999999995</v>
      </c>
      <c r="F30" s="3">
        <v>472</v>
      </c>
      <c r="G30" s="18">
        <v>0.60499999999999998</v>
      </c>
    </row>
    <row r="31" spans="1:7" x14ac:dyDescent="0.45">
      <c r="A31" s="3" t="s">
        <v>178</v>
      </c>
      <c r="B31" s="3">
        <v>79</v>
      </c>
      <c r="C31" s="18">
        <v>6.2E-2</v>
      </c>
      <c r="D31" s="3">
        <v>22</v>
      </c>
      <c r="E31" s="18">
        <v>4.4999999999999998E-2</v>
      </c>
      <c r="F31" s="3">
        <v>57</v>
      </c>
      <c r="G31" s="18">
        <v>7.2999999999999995E-2</v>
      </c>
    </row>
    <row r="32" spans="1:7" s="72" customFormat="1" x14ac:dyDescent="0.45">
      <c r="A32" s="72" t="s">
        <v>191</v>
      </c>
    </row>
    <row r="33" spans="1:7" x14ac:dyDescent="0.45">
      <c r="A33" s="3" t="s">
        <v>192</v>
      </c>
      <c r="B33" s="4">
        <v>2708</v>
      </c>
      <c r="C33" s="18" t="s">
        <v>22</v>
      </c>
      <c r="D33" s="3">
        <v>1179</v>
      </c>
      <c r="E33" s="3" t="s">
        <v>22</v>
      </c>
      <c r="F33" s="3">
        <v>1529</v>
      </c>
      <c r="G33" s="3" t="s">
        <v>22</v>
      </c>
    </row>
    <row r="34" spans="1:7" x14ac:dyDescent="0.45">
      <c r="A34" s="3" t="s">
        <v>186</v>
      </c>
      <c r="B34" s="4">
        <v>1716</v>
      </c>
      <c r="C34" s="18">
        <v>0.63400000000000001</v>
      </c>
      <c r="D34" s="3">
        <v>651</v>
      </c>
      <c r="E34" s="5">
        <v>0.55200000000000005</v>
      </c>
      <c r="F34" s="3">
        <v>1065</v>
      </c>
      <c r="G34" s="18">
        <v>0.69699999999999995</v>
      </c>
    </row>
    <row r="35" spans="1:7" x14ac:dyDescent="0.45">
      <c r="A35" s="3" t="s">
        <v>178</v>
      </c>
      <c r="B35" s="3">
        <v>499</v>
      </c>
      <c r="C35" s="18">
        <v>0.184</v>
      </c>
      <c r="D35" s="3">
        <v>52</v>
      </c>
      <c r="E35" s="5">
        <v>4.3999999999999997E-2</v>
      </c>
      <c r="F35" s="3">
        <v>447</v>
      </c>
      <c r="G35" s="18">
        <v>0.29199999999999998</v>
      </c>
    </row>
    <row r="36" spans="1:7" x14ac:dyDescent="0.45">
      <c r="A36" s="3" t="s">
        <v>193</v>
      </c>
      <c r="B36" s="3">
        <v>483</v>
      </c>
      <c r="C36" s="18" t="s">
        <v>22</v>
      </c>
      <c r="D36" s="3">
        <v>214</v>
      </c>
      <c r="E36" s="3" t="s">
        <v>22</v>
      </c>
      <c r="F36" s="3">
        <v>269</v>
      </c>
      <c r="G36" s="3" t="s">
        <v>22</v>
      </c>
    </row>
    <row r="37" spans="1:7" x14ac:dyDescent="0.45">
      <c r="A37" s="3" t="s">
        <v>186</v>
      </c>
      <c r="B37" s="3">
        <v>389</v>
      </c>
      <c r="C37" s="18">
        <v>0.80500000000000005</v>
      </c>
      <c r="D37" s="3">
        <v>191</v>
      </c>
      <c r="E37" s="21">
        <v>0.89300000000000002</v>
      </c>
      <c r="F37" s="3">
        <v>198</v>
      </c>
      <c r="G37" s="18">
        <v>0.73599999999999999</v>
      </c>
    </row>
    <row r="38" spans="1:7" x14ac:dyDescent="0.45">
      <c r="A38" s="3" t="s">
        <v>178</v>
      </c>
      <c r="B38" s="3">
        <v>177</v>
      </c>
      <c r="C38" s="18">
        <v>0.36599999999999999</v>
      </c>
      <c r="D38" s="3">
        <v>39</v>
      </c>
      <c r="E38" s="5">
        <v>0.182</v>
      </c>
      <c r="F38" s="3">
        <v>138</v>
      </c>
      <c r="G38" s="18">
        <v>0.51300000000000001</v>
      </c>
    </row>
    <row r="39" spans="1:7" x14ac:dyDescent="0.45">
      <c r="A39" s="3" t="s">
        <v>194</v>
      </c>
      <c r="B39" s="3">
        <v>54</v>
      </c>
      <c r="C39" s="18" t="s">
        <v>22</v>
      </c>
      <c r="D39" s="3">
        <v>25</v>
      </c>
      <c r="E39" s="3" t="s">
        <v>22</v>
      </c>
      <c r="F39" s="3">
        <v>29</v>
      </c>
      <c r="G39" s="3" t="s">
        <v>22</v>
      </c>
    </row>
    <row r="40" spans="1:7" x14ac:dyDescent="0.45">
      <c r="A40" s="3" t="s">
        <v>186</v>
      </c>
      <c r="B40" s="3">
        <v>44</v>
      </c>
      <c r="C40" s="18">
        <v>0.81499999999999995</v>
      </c>
      <c r="D40" s="3">
        <v>15</v>
      </c>
      <c r="E40" s="18">
        <v>0.6</v>
      </c>
      <c r="F40" s="3">
        <v>29</v>
      </c>
      <c r="G40" s="18">
        <v>1</v>
      </c>
    </row>
    <row r="41" spans="1:7" x14ac:dyDescent="0.45">
      <c r="A41" s="3" t="s">
        <v>178</v>
      </c>
      <c r="B41" s="3">
        <v>13</v>
      </c>
      <c r="C41" s="18">
        <v>0.24099999999999999</v>
      </c>
      <c r="D41" s="3">
        <v>13</v>
      </c>
      <c r="E41" s="18">
        <v>0.52</v>
      </c>
      <c r="F41" s="3">
        <v>0</v>
      </c>
      <c r="G41" s="18">
        <v>0</v>
      </c>
    </row>
    <row r="42" spans="1:7" x14ac:dyDescent="0.45">
      <c r="A42" s="3" t="s">
        <v>195</v>
      </c>
      <c r="B42" s="3">
        <v>0</v>
      </c>
      <c r="C42" s="18" t="s">
        <v>22</v>
      </c>
      <c r="D42" s="3">
        <v>0</v>
      </c>
      <c r="E42" s="18" t="s">
        <v>22</v>
      </c>
      <c r="F42" s="3">
        <v>0</v>
      </c>
      <c r="G42" s="18" t="s">
        <v>22</v>
      </c>
    </row>
    <row r="43" spans="1:7" x14ac:dyDescent="0.45">
      <c r="A43" s="3" t="s">
        <v>186</v>
      </c>
      <c r="B43" s="3">
        <v>0</v>
      </c>
      <c r="C43" s="18" t="s">
        <v>196</v>
      </c>
      <c r="D43" s="3">
        <v>0</v>
      </c>
      <c r="E43" s="18" t="s">
        <v>196</v>
      </c>
      <c r="F43" s="3">
        <v>0</v>
      </c>
      <c r="G43" s="18" t="s">
        <v>196</v>
      </c>
    </row>
    <row r="44" spans="1:7" x14ac:dyDescent="0.45">
      <c r="A44" s="3" t="s">
        <v>178</v>
      </c>
      <c r="B44" s="3">
        <v>0</v>
      </c>
      <c r="C44" s="18" t="s">
        <v>196</v>
      </c>
      <c r="D44" s="3">
        <v>0</v>
      </c>
      <c r="E44" s="18" t="s">
        <v>196</v>
      </c>
      <c r="F44" s="3">
        <v>0</v>
      </c>
      <c r="G44" s="18" t="s">
        <v>196</v>
      </c>
    </row>
    <row r="45" spans="1:7" x14ac:dyDescent="0.45">
      <c r="A45" s="3" t="s">
        <v>197</v>
      </c>
      <c r="B45" s="3">
        <v>0</v>
      </c>
      <c r="C45" s="18" t="s">
        <v>22</v>
      </c>
      <c r="D45" s="3">
        <v>0</v>
      </c>
      <c r="E45" s="18" t="s">
        <v>22</v>
      </c>
      <c r="F45" s="3">
        <v>0</v>
      </c>
      <c r="G45" s="3" t="s">
        <v>22</v>
      </c>
    </row>
    <row r="46" spans="1:7" x14ac:dyDescent="0.45">
      <c r="A46" s="3" t="s">
        <v>186</v>
      </c>
      <c r="B46" s="3">
        <v>0</v>
      </c>
      <c r="C46" s="18" t="s">
        <v>196</v>
      </c>
      <c r="D46" s="3">
        <v>0</v>
      </c>
      <c r="E46" s="18" t="s">
        <v>196</v>
      </c>
      <c r="F46" s="3">
        <v>0</v>
      </c>
      <c r="G46" s="3" t="s">
        <v>196</v>
      </c>
    </row>
    <row r="47" spans="1:7" x14ac:dyDescent="0.45">
      <c r="A47" s="3" t="s">
        <v>178</v>
      </c>
      <c r="B47" s="3">
        <v>0</v>
      </c>
      <c r="C47" s="18" t="s">
        <v>196</v>
      </c>
      <c r="D47" s="3">
        <v>0</v>
      </c>
      <c r="E47" s="18" t="s">
        <v>196</v>
      </c>
      <c r="F47" s="3">
        <v>0</v>
      </c>
      <c r="G47" s="3" t="s">
        <v>196</v>
      </c>
    </row>
    <row r="48" spans="1:7" x14ac:dyDescent="0.45">
      <c r="A48" s="3" t="s">
        <v>198</v>
      </c>
      <c r="B48" s="3">
        <v>16</v>
      </c>
      <c r="C48" s="18" t="s">
        <v>22</v>
      </c>
      <c r="D48" s="3">
        <v>0</v>
      </c>
      <c r="E48" s="18" t="s">
        <v>22</v>
      </c>
      <c r="F48" s="3">
        <v>16</v>
      </c>
      <c r="G48" s="3" t="s">
        <v>22</v>
      </c>
    </row>
    <row r="49" spans="1:7" x14ac:dyDescent="0.45">
      <c r="A49" s="3" t="s">
        <v>186</v>
      </c>
      <c r="B49" s="3">
        <v>16</v>
      </c>
      <c r="C49" s="18">
        <v>1</v>
      </c>
      <c r="D49" s="3">
        <v>0</v>
      </c>
      <c r="E49" s="18" t="s">
        <v>196</v>
      </c>
      <c r="F49" s="3">
        <v>16</v>
      </c>
      <c r="G49" s="5">
        <v>1</v>
      </c>
    </row>
    <row r="50" spans="1:7" x14ac:dyDescent="0.45">
      <c r="A50" s="3" t="s">
        <v>178</v>
      </c>
      <c r="B50" s="3">
        <v>0</v>
      </c>
      <c r="C50" s="3">
        <v>0</v>
      </c>
      <c r="D50" s="3">
        <v>0</v>
      </c>
      <c r="E50" s="3" t="s">
        <v>196</v>
      </c>
      <c r="F50" s="3">
        <v>0</v>
      </c>
      <c r="G50" s="3">
        <v>0</v>
      </c>
    </row>
    <row r="51" spans="1:7" x14ac:dyDescent="0.45">
      <c r="A51" s="3" t="s">
        <v>199</v>
      </c>
      <c r="B51" s="3">
        <v>402</v>
      </c>
      <c r="C51" s="3" t="s">
        <v>22</v>
      </c>
      <c r="D51" s="3">
        <v>248</v>
      </c>
      <c r="E51" s="3" t="s">
        <v>22</v>
      </c>
      <c r="F51" s="3">
        <v>154</v>
      </c>
      <c r="G51" s="3" t="s">
        <v>22</v>
      </c>
    </row>
    <row r="52" spans="1:7" x14ac:dyDescent="0.45">
      <c r="A52" s="3" t="s">
        <v>186</v>
      </c>
      <c r="B52" s="3">
        <v>290</v>
      </c>
      <c r="C52" s="5">
        <v>0.72099999999999997</v>
      </c>
      <c r="D52" s="3">
        <v>162</v>
      </c>
      <c r="E52" s="5">
        <v>0.65300000000000002</v>
      </c>
      <c r="F52" s="3">
        <v>128</v>
      </c>
      <c r="G52" s="18">
        <v>0.83099999999999996</v>
      </c>
    </row>
    <row r="53" spans="1:7" x14ac:dyDescent="0.45">
      <c r="A53" s="3" t="s">
        <v>178</v>
      </c>
      <c r="B53" s="3">
        <v>40</v>
      </c>
      <c r="C53" s="35">
        <v>0.1</v>
      </c>
      <c r="D53" s="3">
        <v>40</v>
      </c>
      <c r="E53" s="5">
        <v>0.161</v>
      </c>
      <c r="F53" s="3">
        <v>0</v>
      </c>
      <c r="G53" s="18">
        <v>0</v>
      </c>
    </row>
    <row r="54" spans="1:7" x14ac:dyDescent="0.45">
      <c r="A54" s="3" t="s">
        <v>200</v>
      </c>
      <c r="B54" s="3">
        <v>1979</v>
      </c>
      <c r="C54" s="3" t="s">
        <v>22</v>
      </c>
      <c r="D54" s="3">
        <v>938</v>
      </c>
      <c r="E54" s="3" t="s">
        <v>22</v>
      </c>
      <c r="F54" s="3">
        <v>1041</v>
      </c>
      <c r="G54" s="18" t="s">
        <v>22</v>
      </c>
    </row>
    <row r="55" spans="1:7" x14ac:dyDescent="0.45">
      <c r="A55" s="3" t="s">
        <v>186</v>
      </c>
      <c r="B55" s="3">
        <v>1409</v>
      </c>
      <c r="C55" s="5">
        <v>0.71199999999999997</v>
      </c>
      <c r="D55" s="3">
        <v>650</v>
      </c>
      <c r="E55" s="5">
        <v>0.69299999999999995</v>
      </c>
      <c r="F55" s="3">
        <v>759</v>
      </c>
      <c r="G55" s="18">
        <v>0.72899999999999998</v>
      </c>
    </row>
    <row r="56" spans="1:7" x14ac:dyDescent="0.45">
      <c r="A56" s="3" t="s">
        <v>178</v>
      </c>
      <c r="B56" s="3">
        <v>193</v>
      </c>
      <c r="C56" s="5">
        <v>9.8000000000000004E-2</v>
      </c>
      <c r="D56" s="3">
        <v>43</v>
      </c>
      <c r="E56" s="5">
        <v>4.5999999999999999E-2</v>
      </c>
      <c r="F56" s="3">
        <v>150</v>
      </c>
      <c r="G56" s="18">
        <v>0.14399999999999999</v>
      </c>
    </row>
    <row r="57" spans="1:7" x14ac:dyDescent="0.45">
      <c r="A57" s="3" t="s">
        <v>201</v>
      </c>
      <c r="B57" s="3">
        <v>4551</v>
      </c>
      <c r="C57" s="3" t="s">
        <v>22</v>
      </c>
      <c r="D57" s="3">
        <v>2096</v>
      </c>
      <c r="E57" s="3" t="s">
        <v>22</v>
      </c>
      <c r="F57" s="3">
        <v>2455</v>
      </c>
      <c r="G57" s="18" t="s">
        <v>22</v>
      </c>
    </row>
    <row r="58" spans="1:7" x14ac:dyDescent="0.45">
      <c r="A58" s="3" t="s">
        <v>186</v>
      </c>
      <c r="B58" s="3">
        <v>2984</v>
      </c>
      <c r="C58" s="5">
        <v>0.61299999999999999</v>
      </c>
      <c r="D58" s="3">
        <v>1230</v>
      </c>
      <c r="E58" s="21">
        <v>0.58699999999999997</v>
      </c>
      <c r="F58" s="3">
        <v>1754</v>
      </c>
      <c r="G58" s="18">
        <v>0.71399999999999997</v>
      </c>
    </row>
    <row r="59" spans="1:7" x14ac:dyDescent="0.45">
      <c r="A59" s="3" t="s">
        <v>178</v>
      </c>
      <c r="B59" s="3">
        <v>555</v>
      </c>
      <c r="C59" s="5">
        <v>0.27100000000000002</v>
      </c>
      <c r="D59" s="3">
        <v>96</v>
      </c>
      <c r="E59" s="21">
        <v>4.5999999999999999E-2</v>
      </c>
      <c r="F59" s="3">
        <v>459</v>
      </c>
      <c r="G59" s="18">
        <v>0.187</v>
      </c>
    </row>
    <row r="60" spans="1:7" s="72" customFormat="1" x14ac:dyDescent="0.45">
      <c r="A60" s="72" t="s">
        <v>161</v>
      </c>
    </row>
    <row r="61" spans="1:7" x14ac:dyDescent="0.45">
      <c r="A61" s="3" t="s">
        <v>162</v>
      </c>
      <c r="B61" s="3" t="s">
        <v>22</v>
      </c>
      <c r="C61" s="5">
        <v>0.60899999999999999</v>
      </c>
      <c r="D61" s="3" t="s">
        <v>22</v>
      </c>
      <c r="E61" s="21">
        <v>0.623</v>
      </c>
      <c r="F61" s="3" t="s">
        <v>22</v>
      </c>
      <c r="G61" s="18">
        <v>0.59599999999999997</v>
      </c>
    </row>
    <row r="62" spans="1:7" x14ac:dyDescent="0.45">
      <c r="A62" s="3" t="s">
        <v>163</v>
      </c>
      <c r="B62" s="3" t="s">
        <v>22</v>
      </c>
      <c r="C62" s="5">
        <v>0.126</v>
      </c>
      <c r="D62" s="3" t="s">
        <v>22</v>
      </c>
      <c r="E62" s="21">
        <v>9.9000000000000005E-2</v>
      </c>
      <c r="F62" s="3" t="s">
        <v>22</v>
      </c>
      <c r="G62" s="18">
        <v>0.14699999999999999</v>
      </c>
    </row>
    <row r="63" spans="1:7" x14ac:dyDescent="0.45">
      <c r="A63" s="3" t="s">
        <v>164</v>
      </c>
      <c r="B63" s="3" t="s">
        <v>22</v>
      </c>
      <c r="C63" s="5">
        <v>0.187</v>
      </c>
      <c r="D63" s="3" t="s">
        <v>22</v>
      </c>
      <c r="E63" s="21">
        <v>0.08</v>
      </c>
      <c r="F63" s="3" t="s">
        <v>22</v>
      </c>
      <c r="G63" s="18">
        <v>0.30599999999999999</v>
      </c>
    </row>
    <row r="64" spans="1:7" x14ac:dyDescent="0.45">
      <c r="A64" s="3" t="s">
        <v>165</v>
      </c>
      <c r="B64" s="3" t="s">
        <v>22</v>
      </c>
      <c r="C64" s="5">
        <v>0</v>
      </c>
      <c r="D64" s="3" t="s">
        <v>22</v>
      </c>
      <c r="E64" s="21">
        <v>0</v>
      </c>
      <c r="F64" s="3" t="s">
        <v>22</v>
      </c>
      <c r="G64" s="18">
        <v>0</v>
      </c>
    </row>
    <row r="65" spans="1:7" s="72" customFormat="1" x14ac:dyDescent="0.45">
      <c r="A65" s="72" t="s">
        <v>202</v>
      </c>
    </row>
    <row r="66" spans="1:7" x14ac:dyDescent="0.45">
      <c r="A66" s="3" t="s">
        <v>167</v>
      </c>
      <c r="B66" s="4">
        <v>24585</v>
      </c>
      <c r="C66" s="3" t="s">
        <v>22</v>
      </c>
      <c r="D66" s="4">
        <v>29743</v>
      </c>
      <c r="E66" s="3" t="s">
        <v>22</v>
      </c>
      <c r="F66" s="4">
        <v>23307</v>
      </c>
      <c r="G66" s="3" t="s">
        <v>22</v>
      </c>
    </row>
    <row r="67" spans="1:7" x14ac:dyDescent="0.45">
      <c r="A67" s="3" t="s">
        <v>175</v>
      </c>
      <c r="B67" s="3" t="s">
        <v>196</v>
      </c>
      <c r="C67" s="3" t="s">
        <v>22</v>
      </c>
      <c r="D67" s="4" t="s">
        <v>196</v>
      </c>
      <c r="E67" s="3" t="s">
        <v>22</v>
      </c>
      <c r="F67" s="4">
        <v>2500</v>
      </c>
      <c r="G67" s="3" t="s">
        <v>22</v>
      </c>
    </row>
    <row r="68" spans="1:7" x14ac:dyDescent="0.45">
      <c r="A68" s="3" t="s">
        <v>176</v>
      </c>
      <c r="B68" s="3">
        <v>28385</v>
      </c>
      <c r="C68" s="3" t="s">
        <v>22</v>
      </c>
      <c r="D68" s="4">
        <v>51727</v>
      </c>
      <c r="E68" s="3" t="s">
        <v>22</v>
      </c>
      <c r="F68" s="4" t="s">
        <v>196</v>
      </c>
      <c r="G68" s="3" t="s">
        <v>22</v>
      </c>
    </row>
    <row r="69" spans="1:7" x14ac:dyDescent="0.45">
      <c r="A69" s="3" t="s">
        <v>177</v>
      </c>
      <c r="B69" s="4">
        <v>23435</v>
      </c>
      <c r="C69" s="3" t="s">
        <v>22</v>
      </c>
      <c r="D69" s="3">
        <v>26964</v>
      </c>
      <c r="E69" s="3" t="s">
        <v>22</v>
      </c>
      <c r="F69" s="4">
        <v>22621</v>
      </c>
      <c r="G69" s="3" t="s">
        <v>22</v>
      </c>
    </row>
    <row r="70" spans="1:7" x14ac:dyDescent="0.45">
      <c r="A70" s="3" t="s">
        <v>184</v>
      </c>
      <c r="B70" s="4">
        <v>59391</v>
      </c>
      <c r="C70" s="3" t="s">
        <v>22</v>
      </c>
      <c r="D70" s="4">
        <v>60962</v>
      </c>
      <c r="F70" s="4">
        <v>59230</v>
      </c>
      <c r="G70" s="3" t="s">
        <v>22</v>
      </c>
    </row>
    <row r="71" spans="1:7" x14ac:dyDescent="0.45">
      <c r="A71" s="3" t="s">
        <v>185</v>
      </c>
      <c r="B71" s="4">
        <v>59438</v>
      </c>
      <c r="C71" s="3" t="s">
        <v>22</v>
      </c>
      <c r="D71" s="3" t="s">
        <v>196</v>
      </c>
      <c r="E71" s="3" t="s">
        <v>22</v>
      </c>
      <c r="F71" s="3" t="s">
        <v>196</v>
      </c>
      <c r="G71" s="3" t="s">
        <v>22</v>
      </c>
    </row>
    <row r="72" spans="1:7" s="69" customFormat="1" ht="12.6" customHeight="1" x14ac:dyDescent="0.4">
      <c r="A72" s="69" t="s">
        <v>172</v>
      </c>
    </row>
    <row r="73" spans="1:7" s="70" customFormat="1" x14ac:dyDescent="0.45">
      <c r="A73" s="70" t="s">
        <v>432</v>
      </c>
    </row>
  </sheetData>
  <mergeCells count="8">
    <mergeCell ref="A72:XFD72"/>
    <mergeCell ref="A73:XFD73"/>
    <mergeCell ref="A1:XFD1"/>
    <mergeCell ref="A2:XFD2"/>
    <mergeCell ref="A4:XFD4"/>
    <mergeCell ref="A32:XFD32"/>
    <mergeCell ref="A60:XFD60"/>
    <mergeCell ref="A65:XFD65"/>
  </mergeCells>
  <hyperlinks>
    <hyperlink ref="A2" location="'Table of Contents'!A1" display="Return to Table of Contents" xr:uid="{06929F35-3955-4758-8FBC-D0CD343B6B8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B1C32-E74B-4711-BD02-7BE79BBDBA26}">
  <dimension ref="A1:G31"/>
  <sheetViews>
    <sheetView zoomScaleNormal="100" workbookViewId="0">
      <selection sqref="A1:XFD1"/>
    </sheetView>
  </sheetViews>
  <sheetFormatPr defaultColWidth="0" defaultRowHeight="12.6" zeroHeight="1" x14ac:dyDescent="0.45"/>
  <cols>
    <col min="1" max="1" width="38.29296875" style="3" bestFit="1" customWidth="1"/>
    <col min="2" max="2" width="33.29296875" style="58" bestFit="1" customWidth="1"/>
    <col min="3" max="3" width="36.41015625" style="3" bestFit="1" customWidth="1"/>
    <col min="4" max="4" width="76.41015625" style="3" customWidth="1"/>
    <col min="5" max="5" width="81" style="3" customWidth="1"/>
    <col min="6" max="6" width="66.703125" style="3" customWidth="1"/>
    <col min="7" max="7" width="72.5859375" style="3" customWidth="1"/>
    <col min="8" max="16384" width="8.703125" style="3" hidden="1"/>
  </cols>
  <sheetData>
    <row r="1" spans="1:7" s="68" customFormat="1" ht="13.8" x14ac:dyDescent="0.45">
      <c r="A1" s="68" t="s">
        <v>6</v>
      </c>
      <c r="B1" s="75"/>
    </row>
    <row r="2" spans="1:7" s="74" customFormat="1" x14ac:dyDescent="0.45">
      <c r="A2" s="74" t="s">
        <v>13</v>
      </c>
      <c r="B2" s="76"/>
    </row>
    <row r="3" spans="1:7" ht="25.8" x14ac:dyDescent="0.5">
      <c r="A3" t="s">
        <v>14</v>
      </c>
      <c r="B3" t="s">
        <v>203</v>
      </c>
      <c r="C3" t="s">
        <v>204</v>
      </c>
      <c r="D3" s="26" t="s">
        <v>205</v>
      </c>
      <c r="E3" s="26" t="s">
        <v>206</v>
      </c>
      <c r="F3" s="26" t="s">
        <v>207</v>
      </c>
      <c r="G3" s="26" t="s">
        <v>208</v>
      </c>
    </row>
    <row r="4" spans="1:7" ht="12.9" x14ac:dyDescent="0.5">
      <c r="A4" t="s">
        <v>209</v>
      </c>
      <c r="B4" s="27">
        <v>6770</v>
      </c>
      <c r="C4" s="27" t="s">
        <v>22</v>
      </c>
      <c r="D4" s="60">
        <v>5984</v>
      </c>
      <c r="E4" s="61">
        <v>0.88400000000000001</v>
      </c>
      <c r="F4" s="29">
        <v>786</v>
      </c>
      <c r="G4" s="61">
        <v>0.11600000000000001</v>
      </c>
    </row>
    <row r="5" spans="1:7" ht="12.9" x14ac:dyDescent="0.5">
      <c r="A5" t="s">
        <v>210</v>
      </c>
      <c r="B5" s="27">
        <v>2085</v>
      </c>
      <c r="C5" s="59">
        <v>0.34799999999999998</v>
      </c>
      <c r="D5" s="62" t="s">
        <v>434</v>
      </c>
      <c r="E5" s="62" t="s">
        <v>434</v>
      </c>
      <c r="F5" s="62" t="s">
        <v>434</v>
      </c>
      <c r="G5" s="62" t="s">
        <v>434</v>
      </c>
    </row>
    <row r="6" spans="1:7" ht="12.9" x14ac:dyDescent="0.5">
      <c r="A6" t="s">
        <v>211</v>
      </c>
      <c r="B6" s="27">
        <v>4685</v>
      </c>
      <c r="C6" s="59">
        <v>0.65200000000000002</v>
      </c>
      <c r="D6" s="60">
        <v>3899</v>
      </c>
      <c r="E6" s="61">
        <v>0.83199999999999996</v>
      </c>
      <c r="F6" s="29">
        <v>786</v>
      </c>
      <c r="G6" s="61">
        <v>0.16800000000000001</v>
      </c>
    </row>
    <row r="7" spans="1:7" ht="12.9" x14ac:dyDescent="0.5">
      <c r="A7" t="s">
        <v>212</v>
      </c>
      <c r="B7" s="66" t="s">
        <v>434</v>
      </c>
      <c r="C7" s="27">
        <v>0</v>
      </c>
      <c r="D7" s="62" t="s">
        <v>434</v>
      </c>
      <c r="E7" s="63" t="s">
        <v>434</v>
      </c>
      <c r="F7" s="62" t="s">
        <v>434</v>
      </c>
      <c r="G7" s="63" t="s">
        <v>434</v>
      </c>
    </row>
    <row r="8" spans="1:7" ht="12.9" x14ac:dyDescent="0.5">
      <c r="A8" t="s">
        <v>213</v>
      </c>
      <c r="B8" s="27">
        <v>4685</v>
      </c>
      <c r="C8" s="59">
        <v>0.64200000000000002</v>
      </c>
      <c r="D8" s="60">
        <v>3899</v>
      </c>
      <c r="E8" s="61">
        <v>0.83199999999999996</v>
      </c>
      <c r="F8" s="29">
        <v>786</v>
      </c>
      <c r="G8" s="61">
        <v>0.16800000000000001</v>
      </c>
    </row>
    <row r="9" spans="1:7" ht="12.9" x14ac:dyDescent="0.5">
      <c r="A9" t="s">
        <v>214</v>
      </c>
      <c r="B9" s="27">
        <v>312</v>
      </c>
      <c r="C9" s="59">
        <v>4.5999999999999999E-2</v>
      </c>
      <c r="D9" s="29">
        <v>312</v>
      </c>
      <c r="E9" s="61">
        <v>1</v>
      </c>
      <c r="F9" s="29">
        <v>0</v>
      </c>
      <c r="G9" s="61">
        <v>0</v>
      </c>
    </row>
    <row r="10" spans="1:7" ht="12.9" x14ac:dyDescent="0.5">
      <c r="A10" t="s">
        <v>215</v>
      </c>
      <c r="B10" s="27">
        <v>3304</v>
      </c>
      <c r="C10" s="59">
        <v>0.53900000000000003</v>
      </c>
      <c r="D10" s="60">
        <v>2846</v>
      </c>
      <c r="E10" s="61">
        <v>0.86099999999999999</v>
      </c>
      <c r="F10" s="29">
        <v>458</v>
      </c>
      <c r="G10" s="61">
        <v>0.13900000000000001</v>
      </c>
    </row>
    <row r="11" spans="1:7" ht="12.9" x14ac:dyDescent="0.5">
      <c r="A11" t="s">
        <v>216</v>
      </c>
      <c r="B11" s="27">
        <v>1069</v>
      </c>
      <c r="C11" s="59">
        <v>5.7000000000000002E-2</v>
      </c>
      <c r="D11" s="29">
        <v>741</v>
      </c>
      <c r="E11" s="61">
        <v>0.69299999999999995</v>
      </c>
      <c r="F11" s="29">
        <v>328</v>
      </c>
      <c r="G11" s="61">
        <v>0.307</v>
      </c>
    </row>
    <row r="12" spans="1:7" ht="12.9" x14ac:dyDescent="0.5">
      <c r="A12" t="s">
        <v>217</v>
      </c>
      <c r="B12" s="27">
        <v>30</v>
      </c>
      <c r="C12" s="59">
        <v>8.9999999999999993E-3</v>
      </c>
      <c r="D12" s="29">
        <v>0</v>
      </c>
      <c r="E12" s="63" t="s">
        <v>434</v>
      </c>
      <c r="F12" s="29">
        <v>0</v>
      </c>
      <c r="G12" s="61">
        <v>0</v>
      </c>
    </row>
    <row r="13" spans="1:7" ht="12.9" x14ac:dyDescent="0.5">
      <c r="A13" t="s">
        <v>214</v>
      </c>
      <c r="B13" s="27">
        <v>0</v>
      </c>
      <c r="C13" s="59">
        <v>0</v>
      </c>
      <c r="D13" s="29">
        <v>0</v>
      </c>
      <c r="E13" s="63" t="s">
        <v>434</v>
      </c>
      <c r="F13" s="29">
        <v>0</v>
      </c>
      <c r="G13" s="62" t="s">
        <v>434</v>
      </c>
    </row>
    <row r="14" spans="1:7" ht="12.9" x14ac:dyDescent="0.5">
      <c r="A14" t="s">
        <v>215</v>
      </c>
      <c r="B14" s="27">
        <v>0</v>
      </c>
      <c r="C14" s="59">
        <v>7.0000000000000001E-3</v>
      </c>
      <c r="D14" s="29">
        <v>0</v>
      </c>
      <c r="E14" s="61" t="s">
        <v>196</v>
      </c>
      <c r="F14" s="29">
        <v>0</v>
      </c>
      <c r="G14" s="61" t="s">
        <v>196</v>
      </c>
    </row>
    <row r="15" spans="1:7" ht="12.9" x14ac:dyDescent="0.5">
      <c r="A15" t="s">
        <v>216</v>
      </c>
      <c r="B15" s="27">
        <v>0</v>
      </c>
      <c r="C15" s="59">
        <v>2E-3</v>
      </c>
      <c r="D15" s="29">
        <v>0</v>
      </c>
      <c r="E15" s="61" t="s">
        <v>196</v>
      </c>
      <c r="F15" s="29">
        <v>0</v>
      </c>
      <c r="G15" s="61" t="s">
        <v>196</v>
      </c>
    </row>
    <row r="16" spans="1:7" ht="12.9" x14ac:dyDescent="0.5">
      <c r="A16" t="s">
        <v>218</v>
      </c>
      <c r="B16" s="27">
        <v>0</v>
      </c>
      <c r="C16" s="59">
        <v>0</v>
      </c>
      <c r="D16" s="29">
        <v>0</v>
      </c>
      <c r="E16" s="61" t="s">
        <v>196</v>
      </c>
      <c r="F16" s="29">
        <v>0</v>
      </c>
      <c r="G16" s="61" t="s">
        <v>196</v>
      </c>
    </row>
    <row r="17" spans="1:7" ht="12.9" x14ac:dyDescent="0.5">
      <c r="A17" t="s">
        <v>214</v>
      </c>
      <c r="B17" s="27">
        <v>0</v>
      </c>
      <c r="C17" s="59">
        <v>0</v>
      </c>
      <c r="D17" s="29">
        <v>0</v>
      </c>
      <c r="E17" s="61" t="s">
        <v>196</v>
      </c>
      <c r="F17" s="29">
        <v>0</v>
      </c>
      <c r="G17" s="29" t="s">
        <v>196</v>
      </c>
    </row>
    <row r="18" spans="1:7" ht="12.9" x14ac:dyDescent="0.5">
      <c r="A18" t="s">
        <v>215</v>
      </c>
      <c r="B18" s="27">
        <v>0</v>
      </c>
      <c r="C18" s="59">
        <v>0</v>
      </c>
      <c r="D18" s="29">
        <v>0</v>
      </c>
      <c r="E18" s="61" t="s">
        <v>196</v>
      </c>
      <c r="F18" s="29">
        <v>0</v>
      </c>
      <c r="G18" s="61" t="s">
        <v>196</v>
      </c>
    </row>
    <row r="19" spans="1:7" ht="12.9" x14ac:dyDescent="0.5">
      <c r="A19" t="s">
        <v>216</v>
      </c>
      <c r="B19" s="27">
        <v>0</v>
      </c>
      <c r="C19" s="59">
        <v>0</v>
      </c>
      <c r="D19" s="29">
        <v>0</v>
      </c>
      <c r="E19" s="61" t="s">
        <v>196</v>
      </c>
      <c r="F19" s="29">
        <v>0</v>
      </c>
      <c r="G19" s="61" t="s">
        <v>196</v>
      </c>
    </row>
    <row r="20" spans="1:7" ht="12.9" x14ac:dyDescent="0.5">
      <c r="A20" t="s">
        <v>219</v>
      </c>
      <c r="B20" s="27">
        <v>0</v>
      </c>
      <c r="C20" s="59">
        <v>0</v>
      </c>
      <c r="D20" s="29">
        <v>0</v>
      </c>
      <c r="E20" s="61" t="s">
        <v>196</v>
      </c>
      <c r="F20" s="29">
        <v>0</v>
      </c>
      <c r="G20" s="61" t="s">
        <v>196</v>
      </c>
    </row>
    <row r="21" spans="1:7" ht="12.9" x14ac:dyDescent="0.5">
      <c r="A21" t="s">
        <v>214</v>
      </c>
      <c r="B21" s="27">
        <v>0</v>
      </c>
      <c r="C21" s="59">
        <v>0</v>
      </c>
      <c r="D21" s="29">
        <v>0</v>
      </c>
      <c r="E21" s="61" t="s">
        <v>196</v>
      </c>
      <c r="F21" s="29">
        <v>0</v>
      </c>
      <c r="G21" s="29" t="s">
        <v>196</v>
      </c>
    </row>
    <row r="22" spans="1:7" ht="12.9" x14ac:dyDescent="0.5">
      <c r="A22" t="s">
        <v>215</v>
      </c>
      <c r="B22" s="27">
        <v>0</v>
      </c>
      <c r="C22" s="59">
        <v>0</v>
      </c>
      <c r="D22" s="62" t="s">
        <v>434</v>
      </c>
      <c r="E22" s="63" t="s">
        <v>434</v>
      </c>
      <c r="F22" s="62" t="s">
        <v>434</v>
      </c>
      <c r="G22" s="63" t="s">
        <v>434</v>
      </c>
    </row>
    <row r="23" spans="1:7" ht="12.9" x14ac:dyDescent="0.5">
      <c r="A23" t="s">
        <v>216</v>
      </c>
      <c r="B23" s="27">
        <v>0</v>
      </c>
      <c r="C23" s="59">
        <v>0</v>
      </c>
      <c r="D23" s="29">
        <v>4845</v>
      </c>
      <c r="E23" s="61">
        <v>0.90300000000000002</v>
      </c>
      <c r="F23" s="29">
        <v>522</v>
      </c>
      <c r="G23" s="61">
        <v>9.7000000000000003E-2</v>
      </c>
    </row>
    <row r="24" spans="1:7" ht="12.9" x14ac:dyDescent="0.5">
      <c r="A24" t="s">
        <v>220</v>
      </c>
      <c r="B24" s="66" t="s">
        <v>434</v>
      </c>
      <c r="C24" s="27" t="s">
        <v>22</v>
      </c>
      <c r="D24" s="29" t="s">
        <v>22</v>
      </c>
      <c r="E24" s="29" t="s">
        <v>22</v>
      </c>
      <c r="F24" s="29" t="s">
        <v>22</v>
      </c>
      <c r="G24" s="29" t="s">
        <v>22</v>
      </c>
    </row>
    <row r="25" spans="1:7" ht="12.9" x14ac:dyDescent="0.5">
      <c r="A25" t="s">
        <v>221</v>
      </c>
      <c r="B25" s="27">
        <v>5367</v>
      </c>
      <c r="C25" s="27">
        <v>24.6</v>
      </c>
      <c r="D25" s="60">
        <v>3526</v>
      </c>
      <c r="E25" s="61">
        <v>0.871</v>
      </c>
      <c r="F25" s="29">
        <v>522</v>
      </c>
      <c r="G25" s="61">
        <v>0.129</v>
      </c>
    </row>
    <row r="26" spans="1:7" ht="12.9" x14ac:dyDescent="0.5">
      <c r="A26" t="s">
        <v>222</v>
      </c>
      <c r="B26" s="27">
        <v>1319</v>
      </c>
      <c r="C26" s="59">
        <v>0.754</v>
      </c>
      <c r="D26" s="29">
        <v>3526</v>
      </c>
      <c r="E26" s="61">
        <v>0.871</v>
      </c>
      <c r="F26" s="29">
        <v>522</v>
      </c>
      <c r="G26" s="61">
        <v>0.129</v>
      </c>
    </row>
    <row r="27" spans="1:7" ht="12.9" x14ac:dyDescent="0.5">
      <c r="A27" t="s">
        <v>223</v>
      </c>
      <c r="B27" s="27">
        <v>4048</v>
      </c>
      <c r="C27" s="59">
        <v>0.754</v>
      </c>
      <c r="D27" s="60">
        <v>0</v>
      </c>
      <c r="E27" s="61" t="s">
        <v>196</v>
      </c>
      <c r="F27" s="29">
        <v>0</v>
      </c>
      <c r="G27" s="61" t="s">
        <v>196</v>
      </c>
    </row>
    <row r="28" spans="1:7" ht="12.9" x14ac:dyDescent="0.5">
      <c r="A28" t="s">
        <v>224</v>
      </c>
      <c r="B28" s="27">
        <v>4048</v>
      </c>
      <c r="C28" s="59">
        <v>0</v>
      </c>
      <c r="D28" s="64" t="s">
        <v>434</v>
      </c>
      <c r="E28" s="63" t="s">
        <v>434</v>
      </c>
      <c r="F28" s="62" t="s">
        <v>434</v>
      </c>
      <c r="G28" s="63" t="s">
        <v>434</v>
      </c>
    </row>
    <row r="29" spans="1:7" ht="12.9" x14ac:dyDescent="0.5">
      <c r="A29" t="s">
        <v>225</v>
      </c>
      <c r="B29" s="66">
        <v>0</v>
      </c>
      <c r="C29" s="65" t="s">
        <v>434</v>
      </c>
      <c r="D29" s="62" t="s">
        <v>434</v>
      </c>
      <c r="E29" s="63" t="s">
        <v>434</v>
      </c>
      <c r="F29" s="62" t="s">
        <v>434</v>
      </c>
      <c r="G29" s="63" t="s">
        <v>434</v>
      </c>
    </row>
    <row r="30" spans="1:7" s="69" customFormat="1" ht="12.6" customHeight="1" x14ac:dyDescent="0.4">
      <c r="A30" s="69" t="s">
        <v>226</v>
      </c>
      <c r="B30" s="77"/>
    </row>
    <row r="31" spans="1:7" s="70" customFormat="1" x14ac:dyDescent="0.45">
      <c r="A31" s="70" t="s">
        <v>433</v>
      </c>
    </row>
  </sheetData>
  <mergeCells count="4">
    <mergeCell ref="A1:XFD1"/>
    <mergeCell ref="A2:XFD2"/>
    <mergeCell ref="A30:XFD30"/>
    <mergeCell ref="A31:XFD31"/>
  </mergeCells>
  <hyperlinks>
    <hyperlink ref="A2" location="'Table of Contents'!A1" display="Return to Table of Contents" xr:uid="{785383C7-F416-4BC0-9063-9948A2B5273D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9FD20-DD2B-4463-A8D7-3C8A078D1FE8}">
  <dimension ref="A1:I78"/>
  <sheetViews>
    <sheetView workbookViewId="0">
      <selection sqref="A1:XFD1"/>
    </sheetView>
  </sheetViews>
  <sheetFormatPr defaultColWidth="0" defaultRowHeight="12.6" zeroHeight="1" x14ac:dyDescent="0.45"/>
  <cols>
    <col min="1" max="1" width="39.5859375" style="3" bestFit="1" customWidth="1"/>
    <col min="2" max="2" width="31.5859375" style="3" bestFit="1" customWidth="1"/>
    <col min="3" max="3" width="40.29296875" style="3" bestFit="1" customWidth="1"/>
    <col min="4" max="4" width="47.29296875" style="3" bestFit="1" customWidth="1"/>
    <col min="5" max="6" width="8.703125" style="3" hidden="1" customWidth="1"/>
    <col min="7" max="7" width="48.29296875" style="3" hidden="1" customWidth="1"/>
    <col min="8" max="8" width="7" style="3" hidden="1" customWidth="1"/>
    <col min="9" max="9" width="15.41015625" style="3" hidden="1" customWidth="1"/>
    <col min="10" max="16384" width="8.703125" style="3" hidden="1"/>
  </cols>
  <sheetData>
    <row r="1" spans="1:9" s="72" customFormat="1" x14ac:dyDescent="0.45">
      <c r="A1" s="72" t="s">
        <v>7</v>
      </c>
    </row>
    <row r="2" spans="1:9" s="74" customFormat="1" x14ac:dyDescent="0.45">
      <c r="A2" s="74" t="s">
        <v>13</v>
      </c>
    </row>
    <row r="3" spans="1:9" ht="13.8" x14ac:dyDescent="0.45">
      <c r="A3" s="3" t="s">
        <v>14</v>
      </c>
      <c r="B3" s="3" t="s">
        <v>15</v>
      </c>
      <c r="C3" s="3" t="s">
        <v>227</v>
      </c>
      <c r="D3" s="3" t="s">
        <v>228</v>
      </c>
      <c r="G3" s="78"/>
      <c r="H3" s="78"/>
      <c r="I3" s="78"/>
    </row>
    <row r="4" spans="1:9" ht="12.9" x14ac:dyDescent="0.5">
      <c r="A4" s="3" t="s">
        <v>229</v>
      </c>
      <c r="B4" s="30">
        <v>6561</v>
      </c>
      <c r="C4" s="30">
        <v>1532</v>
      </c>
      <c r="D4" s="28">
        <v>0.318</v>
      </c>
      <c r="G4" s="8"/>
      <c r="H4" s="8"/>
      <c r="I4" s="8"/>
    </row>
    <row r="5" spans="1:9" s="72" customFormat="1" ht="12.9" customHeight="1" x14ac:dyDescent="0.45">
      <c r="A5" s="72" t="s">
        <v>230</v>
      </c>
    </row>
    <row r="6" spans="1:9" ht="12.9" x14ac:dyDescent="0.5">
      <c r="A6" s="3" t="s">
        <v>231</v>
      </c>
      <c r="B6" s="30">
        <v>3118</v>
      </c>
      <c r="C6">
        <v>652</v>
      </c>
      <c r="D6" s="28">
        <v>0.20899999999999999</v>
      </c>
      <c r="G6" s="9"/>
      <c r="H6" s="10"/>
      <c r="I6" s="10"/>
    </row>
    <row r="7" spans="1:9" ht="12.9" x14ac:dyDescent="0.5">
      <c r="A7" s="3" t="s">
        <v>232</v>
      </c>
      <c r="B7" s="30">
        <v>3443</v>
      </c>
      <c r="C7">
        <v>880</v>
      </c>
      <c r="D7" s="28">
        <v>0.25600000000000001</v>
      </c>
      <c r="G7" s="9"/>
      <c r="H7" s="10"/>
      <c r="I7" s="10"/>
    </row>
    <row r="8" spans="1:9" s="72" customFormat="1" ht="12.9" customHeight="1" x14ac:dyDescent="0.45">
      <c r="A8" s="72" t="s">
        <v>233</v>
      </c>
    </row>
    <row r="9" spans="1:9" ht="12.9" x14ac:dyDescent="0.5">
      <c r="A9" s="3" t="s">
        <v>234</v>
      </c>
      <c r="B9" s="30">
        <v>3460</v>
      </c>
      <c r="C9">
        <v>739</v>
      </c>
      <c r="D9" s="28">
        <v>0.214</v>
      </c>
      <c r="G9" s="9"/>
      <c r="H9" s="10"/>
      <c r="I9" s="10"/>
    </row>
    <row r="10" spans="1:9" ht="12.9" x14ac:dyDescent="0.5">
      <c r="A10" s="3" t="s">
        <v>235</v>
      </c>
      <c r="B10">
        <v>44</v>
      </c>
      <c r="C10">
        <v>2</v>
      </c>
      <c r="D10" s="28">
        <v>4.4999999999999998E-2</v>
      </c>
      <c r="G10" s="9"/>
      <c r="H10" s="10"/>
      <c r="I10" s="10"/>
    </row>
    <row r="11" spans="1:9" ht="12.9" x14ac:dyDescent="0.5">
      <c r="A11" s="3" t="s">
        <v>236</v>
      </c>
      <c r="B11">
        <v>0</v>
      </c>
      <c r="C11">
        <v>0</v>
      </c>
      <c r="D11" s="28" t="s">
        <v>196</v>
      </c>
      <c r="G11" s="9"/>
      <c r="H11" s="10"/>
      <c r="I11" s="10"/>
    </row>
    <row r="12" spans="1:9" ht="12.9" x14ac:dyDescent="0.5">
      <c r="A12" s="3" t="s">
        <v>237</v>
      </c>
      <c r="B12">
        <v>0</v>
      </c>
      <c r="C12">
        <v>0</v>
      </c>
      <c r="D12" s="28" t="s">
        <v>196</v>
      </c>
      <c r="G12" s="9"/>
      <c r="H12" s="10"/>
      <c r="I12" s="10"/>
    </row>
    <row r="13" spans="1:9" ht="12.9" x14ac:dyDescent="0.5">
      <c r="A13" s="3" t="s">
        <v>238</v>
      </c>
      <c r="B13">
        <v>16</v>
      </c>
      <c r="C13">
        <v>0</v>
      </c>
      <c r="D13">
        <v>0</v>
      </c>
      <c r="G13" s="79"/>
      <c r="H13" s="79"/>
      <c r="I13" s="79"/>
    </row>
    <row r="14" spans="1:9" ht="12.9" x14ac:dyDescent="0.5">
      <c r="A14" s="3" t="s">
        <v>239</v>
      </c>
      <c r="B14">
        <v>615</v>
      </c>
      <c r="C14">
        <v>90</v>
      </c>
      <c r="D14" s="28">
        <v>0.14599999999999999</v>
      </c>
      <c r="G14" s="11"/>
      <c r="H14" s="11"/>
      <c r="I14" s="11"/>
    </row>
    <row r="15" spans="1:9" ht="12.9" x14ac:dyDescent="0.5">
      <c r="A15" s="3" t="s">
        <v>240</v>
      </c>
      <c r="B15" s="30">
        <v>2426</v>
      </c>
      <c r="C15">
        <v>701</v>
      </c>
      <c r="D15" s="28">
        <v>0.28899999999999998</v>
      </c>
      <c r="G15" s="11"/>
      <c r="H15" s="11"/>
      <c r="I15" s="11"/>
    </row>
    <row r="16" spans="1:9" ht="12.9" x14ac:dyDescent="0.5">
      <c r="A16" s="3" t="s">
        <v>241</v>
      </c>
      <c r="B16" s="30">
        <v>499</v>
      </c>
      <c r="C16">
        <v>49</v>
      </c>
      <c r="D16" s="28">
        <v>9.8000000000000004E-2</v>
      </c>
    </row>
    <row r="17" spans="1:4" ht="12.9" x14ac:dyDescent="0.5">
      <c r="A17" s="3" t="s">
        <v>242</v>
      </c>
      <c r="B17" s="30">
        <v>5960</v>
      </c>
      <c r="C17">
        <v>1481</v>
      </c>
      <c r="D17" s="28">
        <v>0.248</v>
      </c>
    </row>
    <row r="18" spans="1:4" s="72" customFormat="1" ht="12.9" customHeight="1" x14ac:dyDescent="0.45">
      <c r="A18" s="72" t="s">
        <v>23</v>
      </c>
    </row>
    <row r="19" spans="1:4" ht="12.9" x14ac:dyDescent="0.5">
      <c r="A19" s="3" t="s">
        <v>24</v>
      </c>
      <c r="B19">
        <v>217</v>
      </c>
      <c r="C19">
        <v>0</v>
      </c>
      <c r="D19" s="31">
        <v>0</v>
      </c>
    </row>
    <row r="20" spans="1:4" ht="12.9" x14ac:dyDescent="0.5">
      <c r="A20" s="3" t="s">
        <v>243</v>
      </c>
      <c r="B20" s="30">
        <v>1078</v>
      </c>
      <c r="C20">
        <v>120</v>
      </c>
      <c r="D20" s="32">
        <v>0.111</v>
      </c>
    </row>
    <row r="21" spans="1:4" ht="12.9" x14ac:dyDescent="0.5">
      <c r="A21" s="3" t="s">
        <v>244</v>
      </c>
      <c r="B21" s="30">
        <v>1637</v>
      </c>
      <c r="C21">
        <v>110</v>
      </c>
      <c r="D21" s="28">
        <v>6.7000000000000004E-2</v>
      </c>
    </row>
    <row r="22" spans="1:4" ht="12.9" x14ac:dyDescent="0.5">
      <c r="A22" s="3" t="s">
        <v>245</v>
      </c>
      <c r="B22" s="30">
        <v>2393</v>
      </c>
      <c r="C22">
        <v>597</v>
      </c>
      <c r="D22" s="28">
        <v>0.249</v>
      </c>
    </row>
    <row r="23" spans="1:4" ht="12.9" x14ac:dyDescent="0.5">
      <c r="A23" s="3" t="s">
        <v>246</v>
      </c>
      <c r="B23">
        <v>663</v>
      </c>
      <c r="C23">
        <v>270</v>
      </c>
      <c r="D23" s="28">
        <v>0.40699999999999997</v>
      </c>
    </row>
    <row r="24" spans="1:4" ht="12.9" x14ac:dyDescent="0.5">
      <c r="A24" s="3" t="s">
        <v>54</v>
      </c>
      <c r="B24">
        <v>573</v>
      </c>
      <c r="C24">
        <v>435</v>
      </c>
      <c r="D24" s="28">
        <v>0.75900000000000001</v>
      </c>
    </row>
    <row r="25" spans="1:4" s="72" customFormat="1" x14ac:dyDescent="0.45">
      <c r="A25" s="72" t="s">
        <v>247</v>
      </c>
    </row>
    <row r="26" spans="1:4" x14ac:dyDescent="0.45">
      <c r="A26" s="3" t="s">
        <v>248</v>
      </c>
      <c r="B26" s="3" t="s">
        <v>22</v>
      </c>
      <c r="C26" s="3">
        <v>470</v>
      </c>
      <c r="D26" s="6">
        <v>7.1999999999999995E-2</v>
      </c>
    </row>
    <row r="27" spans="1:4" x14ac:dyDescent="0.45">
      <c r="A27" s="3" t="s">
        <v>249</v>
      </c>
      <c r="B27" s="4">
        <v>1295</v>
      </c>
      <c r="C27" s="3">
        <v>28</v>
      </c>
      <c r="D27" s="6">
        <v>2.1999999999999999E-2</v>
      </c>
    </row>
    <row r="28" spans="1:4" x14ac:dyDescent="0.45">
      <c r="A28" s="3" t="s">
        <v>250</v>
      </c>
      <c r="B28" s="3">
        <v>217</v>
      </c>
      <c r="C28" s="3">
        <v>0</v>
      </c>
      <c r="D28" s="6">
        <v>0</v>
      </c>
    </row>
    <row r="29" spans="1:4" x14ac:dyDescent="0.45">
      <c r="A29" s="3" t="s">
        <v>251</v>
      </c>
      <c r="B29" s="4">
        <v>1078</v>
      </c>
      <c r="C29" s="3">
        <v>28</v>
      </c>
      <c r="D29" s="6">
        <v>2.5999999999999999E-2</v>
      </c>
    </row>
    <row r="30" spans="1:4" x14ac:dyDescent="0.45">
      <c r="A30" s="3" t="s">
        <v>252</v>
      </c>
      <c r="B30" s="4">
        <v>4030</v>
      </c>
      <c r="C30" s="3">
        <v>165</v>
      </c>
      <c r="D30" s="6">
        <v>4.1000000000000002E-2</v>
      </c>
    </row>
    <row r="31" spans="1:4" x14ac:dyDescent="0.45">
      <c r="A31" s="3" t="s">
        <v>253</v>
      </c>
      <c r="B31" s="4">
        <v>1637</v>
      </c>
      <c r="C31" s="3">
        <v>71</v>
      </c>
      <c r="D31" s="6">
        <v>4.2999999999999997E-2</v>
      </c>
    </row>
    <row r="32" spans="1:4" x14ac:dyDescent="0.45">
      <c r="A32" s="3" t="s">
        <v>254</v>
      </c>
      <c r="B32" s="4">
        <v>2393</v>
      </c>
      <c r="C32" s="3">
        <v>94</v>
      </c>
      <c r="D32" s="6">
        <v>3.9E-2</v>
      </c>
    </row>
    <row r="33" spans="1:6" x14ac:dyDescent="0.45">
      <c r="A33" s="3" t="s">
        <v>255</v>
      </c>
      <c r="B33" s="4">
        <v>1236</v>
      </c>
      <c r="C33" s="3">
        <v>277</v>
      </c>
      <c r="D33" s="6">
        <v>0.224</v>
      </c>
    </row>
    <row r="34" spans="1:6" x14ac:dyDescent="0.45">
      <c r="A34" s="3" t="s">
        <v>256</v>
      </c>
      <c r="B34" s="3">
        <v>663</v>
      </c>
      <c r="C34" s="3">
        <v>90</v>
      </c>
      <c r="D34" s="6">
        <v>0.13600000000000001</v>
      </c>
    </row>
    <row r="35" spans="1:6" x14ac:dyDescent="0.45">
      <c r="A35" s="3" t="s">
        <v>257</v>
      </c>
      <c r="B35" s="3">
        <v>573</v>
      </c>
      <c r="C35" s="3">
        <v>187</v>
      </c>
      <c r="D35" s="6">
        <v>0.32600000000000001</v>
      </c>
    </row>
    <row r="36" spans="1:6" x14ac:dyDescent="0.45">
      <c r="A36" s="3" t="s">
        <v>258</v>
      </c>
      <c r="B36" s="3" t="s">
        <v>22</v>
      </c>
      <c r="C36" s="3">
        <v>586</v>
      </c>
      <c r="D36" s="6">
        <v>8.8999999999999996E-2</v>
      </c>
    </row>
    <row r="37" spans="1:6" x14ac:dyDescent="0.45">
      <c r="A37" s="3" t="s">
        <v>249</v>
      </c>
      <c r="B37" s="4">
        <v>1295</v>
      </c>
      <c r="C37" s="3">
        <v>41</v>
      </c>
      <c r="D37" s="6">
        <v>3.2000000000000001E-2</v>
      </c>
    </row>
    <row r="38" spans="1:6" x14ac:dyDescent="0.45">
      <c r="A38" s="3" t="s">
        <v>250</v>
      </c>
      <c r="B38" s="3">
        <v>217</v>
      </c>
      <c r="C38" s="3">
        <v>0</v>
      </c>
      <c r="D38" s="6">
        <v>0</v>
      </c>
    </row>
    <row r="39" spans="1:6" x14ac:dyDescent="0.45">
      <c r="A39" s="3" t="s">
        <v>251</v>
      </c>
      <c r="B39" s="4">
        <v>1078</v>
      </c>
      <c r="C39" s="3">
        <v>41</v>
      </c>
      <c r="D39" s="6">
        <v>3.7999999999999999E-2</v>
      </c>
    </row>
    <row r="40" spans="1:6" x14ac:dyDescent="0.45">
      <c r="A40" s="3" t="s">
        <v>252</v>
      </c>
      <c r="B40" s="4">
        <v>4030</v>
      </c>
      <c r="C40" s="3">
        <v>303</v>
      </c>
      <c r="D40" s="6">
        <v>7.4999999999999997E-2</v>
      </c>
    </row>
    <row r="41" spans="1:6" x14ac:dyDescent="0.45">
      <c r="A41" s="3" t="s">
        <v>253</v>
      </c>
      <c r="B41" s="4">
        <v>1637</v>
      </c>
      <c r="C41" s="3">
        <v>71</v>
      </c>
      <c r="D41" s="6">
        <v>4.2999999999999997E-2</v>
      </c>
    </row>
    <row r="42" spans="1:6" x14ac:dyDescent="0.45">
      <c r="A42" s="3" t="s">
        <v>254</v>
      </c>
      <c r="B42" s="4">
        <v>2393</v>
      </c>
      <c r="C42" s="3">
        <v>232</v>
      </c>
      <c r="D42" s="6">
        <v>9.7000000000000003E-2</v>
      </c>
    </row>
    <row r="43" spans="1:6" x14ac:dyDescent="0.45">
      <c r="A43" s="3" t="s">
        <v>255</v>
      </c>
      <c r="B43" s="4">
        <v>1236</v>
      </c>
      <c r="C43" s="3">
        <v>242</v>
      </c>
      <c r="D43" s="6">
        <v>0.19600000000000001</v>
      </c>
    </row>
    <row r="44" spans="1:6" x14ac:dyDescent="0.45">
      <c r="A44" s="3" t="s">
        <v>256</v>
      </c>
      <c r="B44" s="3">
        <v>663</v>
      </c>
      <c r="C44" s="3">
        <v>102</v>
      </c>
      <c r="D44" s="6">
        <v>0.154</v>
      </c>
    </row>
    <row r="45" spans="1:6" x14ac:dyDescent="0.45">
      <c r="A45" s="3" t="s">
        <v>257</v>
      </c>
      <c r="B45" s="3">
        <v>573</v>
      </c>
      <c r="C45" s="3">
        <v>140</v>
      </c>
      <c r="D45" s="6">
        <v>0.24399999999999999</v>
      </c>
    </row>
    <row r="46" spans="1:6" x14ac:dyDescent="0.45">
      <c r="A46" s="3" t="s">
        <v>259</v>
      </c>
      <c r="B46" s="33" t="s">
        <v>22</v>
      </c>
      <c r="C46" s="3">
        <v>651</v>
      </c>
      <c r="D46" s="6">
        <v>0.10299999999999999</v>
      </c>
    </row>
    <row r="47" spans="1:6" x14ac:dyDescent="0.45">
      <c r="A47" s="3" t="s">
        <v>249</v>
      </c>
      <c r="B47" s="3">
        <v>1078</v>
      </c>
      <c r="C47" s="3">
        <v>107</v>
      </c>
      <c r="D47" s="6">
        <v>9.9000000000000005E-2</v>
      </c>
    </row>
    <row r="48" spans="1:6" x14ac:dyDescent="0.45">
      <c r="A48" s="3" t="s">
        <v>252</v>
      </c>
      <c r="B48" s="3">
        <v>4030</v>
      </c>
      <c r="C48" s="3">
        <v>288</v>
      </c>
      <c r="D48" s="6">
        <v>7.0999999999999994E-2</v>
      </c>
      <c r="F48" s="3">
        <v>100</v>
      </c>
    </row>
    <row r="49" spans="1:4" x14ac:dyDescent="0.45">
      <c r="A49" s="3" t="s">
        <v>253</v>
      </c>
      <c r="B49" s="3">
        <v>1637</v>
      </c>
      <c r="C49" s="3">
        <v>39</v>
      </c>
      <c r="D49" s="6">
        <v>2.4E-2</v>
      </c>
    </row>
    <row r="50" spans="1:4" x14ac:dyDescent="0.45">
      <c r="A50" s="3" t="s">
        <v>254</v>
      </c>
      <c r="B50" s="3">
        <v>2393</v>
      </c>
      <c r="C50" s="3">
        <v>249</v>
      </c>
      <c r="D50" s="6">
        <v>0.104</v>
      </c>
    </row>
    <row r="51" spans="1:4" x14ac:dyDescent="0.45">
      <c r="A51" s="3" t="s">
        <v>255</v>
      </c>
      <c r="B51" s="3">
        <v>1236</v>
      </c>
      <c r="C51" s="3">
        <v>256</v>
      </c>
      <c r="D51" s="6">
        <v>0.20699999999999999</v>
      </c>
    </row>
    <row r="52" spans="1:4" x14ac:dyDescent="0.45">
      <c r="A52" s="3" t="s">
        <v>256</v>
      </c>
      <c r="B52" s="3">
        <v>663</v>
      </c>
      <c r="C52" s="3">
        <v>87</v>
      </c>
      <c r="D52" s="6">
        <v>0.13100000000000001</v>
      </c>
    </row>
    <row r="53" spans="1:4" x14ac:dyDescent="0.45">
      <c r="A53" s="3" t="s">
        <v>257</v>
      </c>
      <c r="B53" s="3">
        <v>573</v>
      </c>
      <c r="C53" s="3">
        <v>169</v>
      </c>
      <c r="D53" s="6">
        <v>0.29499999999999998</v>
      </c>
    </row>
    <row r="54" spans="1:4" x14ac:dyDescent="0.45">
      <c r="A54" s="3" t="s">
        <v>260</v>
      </c>
      <c r="B54" s="3" t="s">
        <v>22</v>
      </c>
      <c r="C54" s="3">
        <v>913</v>
      </c>
      <c r="D54" s="6">
        <v>0.14399999999999999</v>
      </c>
    </row>
    <row r="55" spans="1:4" x14ac:dyDescent="0.45">
      <c r="A55" s="3" t="s">
        <v>249</v>
      </c>
      <c r="B55" s="4">
        <v>1078</v>
      </c>
      <c r="C55" s="3">
        <v>28</v>
      </c>
      <c r="D55" s="6">
        <v>2.5999999999999999E-2</v>
      </c>
    </row>
    <row r="56" spans="1:4" x14ac:dyDescent="0.45">
      <c r="A56" s="3" t="s">
        <v>252</v>
      </c>
      <c r="B56" s="4">
        <v>4030</v>
      </c>
      <c r="C56" s="3">
        <v>351</v>
      </c>
      <c r="D56" s="6">
        <v>8.6999999999999994E-2</v>
      </c>
    </row>
    <row r="57" spans="1:4" x14ac:dyDescent="0.45">
      <c r="A57" s="3" t="s">
        <v>253</v>
      </c>
      <c r="B57" s="4">
        <v>1637</v>
      </c>
      <c r="C57" s="3">
        <v>9</v>
      </c>
      <c r="D57" s="6">
        <v>5.0000000000000001E-3</v>
      </c>
    </row>
    <row r="58" spans="1:4" x14ac:dyDescent="0.45">
      <c r="A58" s="3" t="s">
        <v>254</v>
      </c>
      <c r="B58" s="4">
        <v>2393</v>
      </c>
      <c r="C58" s="3">
        <v>342</v>
      </c>
      <c r="D58" s="6">
        <v>0.14299999999999999</v>
      </c>
    </row>
    <row r="59" spans="1:4" x14ac:dyDescent="0.45">
      <c r="A59" s="3" t="s">
        <v>255</v>
      </c>
      <c r="B59" s="4">
        <v>1236</v>
      </c>
      <c r="C59" s="3">
        <v>534</v>
      </c>
      <c r="D59" s="6">
        <v>0.432</v>
      </c>
    </row>
    <row r="60" spans="1:4" x14ac:dyDescent="0.45">
      <c r="A60" s="3" t="s">
        <v>256</v>
      </c>
      <c r="B60" s="3">
        <v>663</v>
      </c>
      <c r="C60" s="3">
        <v>182</v>
      </c>
      <c r="D60" s="6">
        <v>0.27500000000000002</v>
      </c>
    </row>
    <row r="61" spans="1:4" x14ac:dyDescent="0.45">
      <c r="A61" s="3" t="s">
        <v>257</v>
      </c>
      <c r="B61" s="3">
        <v>573</v>
      </c>
      <c r="C61" s="3">
        <v>352</v>
      </c>
      <c r="D61" s="6">
        <v>0.61399999999999999</v>
      </c>
    </row>
    <row r="62" spans="1:4" x14ac:dyDescent="0.45">
      <c r="A62" s="3" t="s">
        <v>261</v>
      </c>
      <c r="B62" s="3" t="s">
        <v>22</v>
      </c>
      <c r="C62" s="3">
        <v>415</v>
      </c>
      <c r="D62" s="6">
        <v>6.5000000000000002E-2</v>
      </c>
    </row>
    <row r="63" spans="1:4" x14ac:dyDescent="0.45">
      <c r="A63" s="3" t="s">
        <v>249</v>
      </c>
      <c r="B63" s="4">
        <v>1078</v>
      </c>
      <c r="C63" s="3">
        <v>28</v>
      </c>
      <c r="D63" s="6">
        <v>2.5999999999999999E-2</v>
      </c>
    </row>
    <row r="64" spans="1:4" x14ac:dyDescent="0.45">
      <c r="A64" s="3" t="s">
        <v>252</v>
      </c>
      <c r="B64" s="4">
        <v>4030</v>
      </c>
      <c r="C64" s="3">
        <v>106</v>
      </c>
      <c r="D64" s="6">
        <v>2.5999999999999999E-2</v>
      </c>
    </row>
    <row r="65" spans="1:4" x14ac:dyDescent="0.45">
      <c r="A65" s="3" t="s">
        <v>253</v>
      </c>
      <c r="B65" s="4">
        <v>1637</v>
      </c>
      <c r="C65" s="3">
        <v>0</v>
      </c>
      <c r="D65" s="6">
        <v>0</v>
      </c>
    </row>
    <row r="66" spans="1:4" x14ac:dyDescent="0.45">
      <c r="A66" s="3" t="s">
        <v>254</v>
      </c>
      <c r="B66" s="4">
        <v>2393</v>
      </c>
      <c r="C66" s="3">
        <v>106</v>
      </c>
      <c r="D66" s="6">
        <v>4.3999999999999997E-2</v>
      </c>
    </row>
    <row r="67" spans="1:4" x14ac:dyDescent="0.45">
      <c r="A67" s="3" t="s">
        <v>255</v>
      </c>
      <c r="B67" s="4">
        <v>1236</v>
      </c>
      <c r="C67" s="3">
        <v>281</v>
      </c>
      <c r="D67" s="6">
        <v>0.22700000000000001</v>
      </c>
    </row>
    <row r="68" spans="1:4" x14ac:dyDescent="0.45">
      <c r="A68" s="3" t="s">
        <v>256</v>
      </c>
      <c r="B68" s="3">
        <v>663</v>
      </c>
      <c r="C68" s="3">
        <v>32</v>
      </c>
      <c r="D68" s="6">
        <v>4.8000000000000001E-2</v>
      </c>
    </row>
    <row r="69" spans="1:4" x14ac:dyDescent="0.45">
      <c r="A69" s="3" t="s">
        <v>257</v>
      </c>
      <c r="B69" s="3">
        <v>573</v>
      </c>
      <c r="C69" s="3">
        <v>249</v>
      </c>
      <c r="D69" s="6">
        <v>0.435</v>
      </c>
    </row>
    <row r="70" spans="1:4" x14ac:dyDescent="0.45">
      <c r="A70" s="3" t="s">
        <v>262</v>
      </c>
      <c r="B70" s="3" t="s">
        <v>22</v>
      </c>
      <c r="C70" s="3">
        <v>680</v>
      </c>
      <c r="D70" s="6">
        <v>0.129</v>
      </c>
    </row>
    <row r="71" spans="1:4" x14ac:dyDescent="0.45">
      <c r="A71" s="3" t="s">
        <v>252</v>
      </c>
      <c r="B71" s="4">
        <v>4030</v>
      </c>
      <c r="C71" s="3">
        <v>302</v>
      </c>
      <c r="D71" s="6">
        <v>7.4999999999999997E-2</v>
      </c>
    </row>
    <row r="72" spans="1:4" x14ac:dyDescent="0.45">
      <c r="A72" s="3" t="s">
        <v>253</v>
      </c>
      <c r="B72" s="4">
        <v>1637</v>
      </c>
      <c r="C72" s="3">
        <v>69</v>
      </c>
      <c r="D72" s="6">
        <v>4.2000000000000003E-2</v>
      </c>
    </row>
    <row r="73" spans="1:4" x14ac:dyDescent="0.45">
      <c r="A73" s="3" t="s">
        <v>254</v>
      </c>
      <c r="B73" s="4">
        <v>2393</v>
      </c>
      <c r="C73" s="3">
        <v>233</v>
      </c>
      <c r="D73" s="6">
        <v>9.7000000000000003E-2</v>
      </c>
    </row>
    <row r="74" spans="1:4" x14ac:dyDescent="0.45">
      <c r="A74" s="3" t="s">
        <v>255</v>
      </c>
      <c r="B74" s="4">
        <v>1236</v>
      </c>
      <c r="C74" s="3">
        <v>378</v>
      </c>
      <c r="D74" s="6">
        <v>0.30599999999999999</v>
      </c>
    </row>
    <row r="75" spans="1:4" x14ac:dyDescent="0.45">
      <c r="A75" s="3" t="s">
        <v>256</v>
      </c>
      <c r="B75" s="3">
        <v>663</v>
      </c>
      <c r="C75" s="3">
        <v>77</v>
      </c>
      <c r="D75" s="6">
        <v>0.11600000000000001</v>
      </c>
    </row>
    <row r="76" spans="1:4" x14ac:dyDescent="0.45">
      <c r="A76" s="3" t="s">
        <v>257</v>
      </c>
      <c r="B76" s="3">
        <v>573</v>
      </c>
      <c r="C76" s="3">
        <v>301</v>
      </c>
      <c r="D76" s="6">
        <v>0.52500000000000002</v>
      </c>
    </row>
    <row r="77" spans="1:4" s="69" customFormat="1" ht="12.6" customHeight="1" x14ac:dyDescent="0.4">
      <c r="A77" s="69" t="s">
        <v>263</v>
      </c>
    </row>
    <row r="78" spans="1:4" s="70" customFormat="1" x14ac:dyDescent="0.45">
      <c r="A78" s="70" t="s">
        <v>432</v>
      </c>
    </row>
  </sheetData>
  <mergeCells count="10">
    <mergeCell ref="A1:XFD1"/>
    <mergeCell ref="A2:XFD2"/>
    <mergeCell ref="A5:XFD5"/>
    <mergeCell ref="A8:XFD8"/>
    <mergeCell ref="A18:XFD18"/>
    <mergeCell ref="A25:XFD25"/>
    <mergeCell ref="A77:XFD77"/>
    <mergeCell ref="A78:XFD78"/>
    <mergeCell ref="G3:I3"/>
    <mergeCell ref="G13:I13"/>
  </mergeCells>
  <hyperlinks>
    <hyperlink ref="A2" location="'Table of Contents'!A1" display="Return to Table of Contents" xr:uid="{092C9622-E037-43CA-9940-AAA757EFD2B0}"/>
  </hyperlink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81410-706D-4E8D-8BD5-1468F131164F}">
  <dimension ref="A1:M57"/>
  <sheetViews>
    <sheetView workbookViewId="0">
      <selection sqref="A1:XFD1"/>
    </sheetView>
  </sheetViews>
  <sheetFormatPr defaultColWidth="0" defaultRowHeight="14.4" zeroHeight="1" x14ac:dyDescent="0.55000000000000004"/>
  <cols>
    <col min="1" max="1" width="20.3515625" style="1" bestFit="1" customWidth="1"/>
    <col min="2" max="2" width="5.234375" style="1" bestFit="1" customWidth="1"/>
    <col min="3" max="3" width="22.234375" style="1" bestFit="1" customWidth="1"/>
    <col min="4" max="4" width="13.52734375" style="1" bestFit="1" customWidth="1"/>
    <col min="5" max="5" width="30.41015625" style="1" bestFit="1" customWidth="1"/>
    <col min="6" max="12" width="8.703125" style="1" customWidth="1"/>
    <col min="13" max="16384" width="8.703125" style="1" hidden="1"/>
  </cols>
  <sheetData>
    <row r="1" spans="1:13" s="80" customFormat="1" ht="14.4" customHeight="1" x14ac:dyDescent="0.5">
      <c r="A1" s="80" t="s">
        <v>8</v>
      </c>
    </row>
    <row r="2" spans="1:13" s="74" customFormat="1" ht="14.4" customHeight="1" x14ac:dyDescent="0.45">
      <c r="A2" s="74" t="s">
        <v>13</v>
      </c>
    </row>
    <row r="3" spans="1:13" x14ac:dyDescent="0.55000000000000004">
      <c r="A3" s="23" t="s">
        <v>264</v>
      </c>
      <c r="B3" s="23" t="s">
        <v>265</v>
      </c>
      <c r="C3" s="23" t="s">
        <v>266</v>
      </c>
      <c r="D3" s="23" t="s">
        <v>267</v>
      </c>
      <c r="E3" s="23" t="s">
        <v>268</v>
      </c>
      <c r="F3" s="81" t="s">
        <v>435</v>
      </c>
      <c r="G3" s="81"/>
      <c r="H3" s="81"/>
      <c r="I3" s="81"/>
      <c r="J3" s="81"/>
      <c r="K3" s="81"/>
      <c r="L3" s="81"/>
      <c r="M3" s="13"/>
    </row>
    <row r="4" spans="1:13" x14ac:dyDescent="0.55000000000000004">
      <c r="A4" s="25" t="s">
        <v>65</v>
      </c>
      <c r="B4" s="2">
        <v>2022</v>
      </c>
      <c r="C4" s="2">
        <v>2176</v>
      </c>
      <c r="D4" s="2">
        <v>6551</v>
      </c>
      <c r="E4" s="24">
        <f>(C4/D4)</f>
        <v>0.33216302854526025</v>
      </c>
      <c r="F4" s="81"/>
      <c r="G4" s="81"/>
      <c r="H4" s="81"/>
      <c r="I4" s="81"/>
      <c r="J4" s="81"/>
      <c r="K4" s="81"/>
      <c r="L4" s="81"/>
      <c r="M4" s="13"/>
    </row>
    <row r="5" spans="1:13" x14ac:dyDescent="0.55000000000000004">
      <c r="A5" s="25" t="s">
        <v>65</v>
      </c>
      <c r="B5" s="2">
        <v>2021</v>
      </c>
      <c r="C5" s="2">
        <v>2437</v>
      </c>
      <c r="D5" s="2">
        <v>6493</v>
      </c>
      <c r="E5" s="24">
        <f t="shared" ref="E5:E14" si="0">(C5/D5)</f>
        <v>0.37532727552749112</v>
      </c>
      <c r="F5" s="81"/>
      <c r="G5" s="81"/>
      <c r="H5" s="81"/>
      <c r="I5" s="81"/>
      <c r="J5" s="81"/>
      <c r="K5" s="81"/>
      <c r="L5" s="81"/>
      <c r="M5" s="13"/>
    </row>
    <row r="6" spans="1:13" x14ac:dyDescent="0.55000000000000004">
      <c r="A6" s="25" t="s">
        <v>65</v>
      </c>
      <c r="B6" s="2">
        <v>2020</v>
      </c>
      <c r="C6" s="2">
        <v>2634</v>
      </c>
      <c r="D6" s="2">
        <v>6549</v>
      </c>
      <c r="E6" s="24">
        <f t="shared" si="0"/>
        <v>0.40219880897846999</v>
      </c>
      <c r="F6" s="81"/>
      <c r="G6" s="81"/>
      <c r="H6" s="81"/>
      <c r="I6" s="81"/>
      <c r="J6" s="81"/>
      <c r="K6" s="81"/>
      <c r="L6" s="81"/>
      <c r="M6" s="13"/>
    </row>
    <row r="7" spans="1:13" x14ac:dyDescent="0.55000000000000004">
      <c r="A7" s="25" t="s">
        <v>65</v>
      </c>
      <c r="B7" s="2">
        <v>2019</v>
      </c>
      <c r="C7" s="2">
        <v>2724</v>
      </c>
      <c r="D7" s="2">
        <v>6573</v>
      </c>
      <c r="E7" s="24">
        <f t="shared" si="0"/>
        <v>0.41442263806481061</v>
      </c>
      <c r="F7" s="81"/>
      <c r="G7" s="81"/>
      <c r="H7" s="81"/>
      <c r="I7" s="81"/>
      <c r="J7" s="81"/>
      <c r="K7" s="81"/>
      <c r="L7" s="81"/>
      <c r="M7" s="13"/>
    </row>
    <row r="8" spans="1:13" x14ac:dyDescent="0.55000000000000004">
      <c r="A8" s="25" t="s">
        <v>65</v>
      </c>
      <c r="B8" s="2">
        <v>2018</v>
      </c>
      <c r="C8" s="2">
        <v>2573</v>
      </c>
      <c r="D8" s="2">
        <v>6611</v>
      </c>
      <c r="E8" s="24">
        <f t="shared" si="0"/>
        <v>0.38919981848434426</v>
      </c>
      <c r="F8" s="81"/>
      <c r="G8" s="81"/>
      <c r="H8" s="81"/>
      <c r="I8" s="81"/>
      <c r="J8" s="81"/>
      <c r="K8" s="81"/>
      <c r="L8" s="81"/>
      <c r="M8" s="13"/>
    </row>
    <row r="9" spans="1:13" x14ac:dyDescent="0.55000000000000004">
      <c r="A9" s="25" t="s">
        <v>65</v>
      </c>
      <c r="B9" s="2">
        <v>2017</v>
      </c>
      <c r="C9" s="2">
        <v>2781</v>
      </c>
      <c r="D9" s="2">
        <v>6695</v>
      </c>
      <c r="E9" s="24">
        <f t="shared" si="0"/>
        <v>0.41538461538461541</v>
      </c>
      <c r="F9" s="81"/>
      <c r="G9" s="81"/>
      <c r="H9" s="81"/>
      <c r="I9" s="81"/>
      <c r="J9" s="81"/>
      <c r="K9" s="81"/>
      <c r="L9" s="81"/>
      <c r="M9" s="13"/>
    </row>
    <row r="10" spans="1:13" x14ac:dyDescent="0.55000000000000004">
      <c r="A10" s="25" t="s">
        <v>65</v>
      </c>
      <c r="B10" s="2">
        <v>2016</v>
      </c>
      <c r="C10" s="2">
        <v>2358</v>
      </c>
      <c r="D10" s="2">
        <v>6788</v>
      </c>
      <c r="E10" s="24">
        <f t="shared" si="0"/>
        <v>0.34737772539776074</v>
      </c>
      <c r="F10" s="81"/>
      <c r="G10" s="81"/>
      <c r="H10" s="81"/>
      <c r="I10" s="81"/>
      <c r="J10" s="81"/>
      <c r="K10" s="81"/>
      <c r="L10" s="81"/>
      <c r="M10" s="13"/>
    </row>
    <row r="11" spans="1:13" x14ac:dyDescent="0.55000000000000004">
      <c r="A11" s="25" t="s">
        <v>65</v>
      </c>
      <c r="B11" s="2">
        <v>2015</v>
      </c>
      <c r="C11" s="2">
        <v>2726</v>
      </c>
      <c r="D11" s="2">
        <v>6885</v>
      </c>
      <c r="E11" s="24">
        <f t="shared" si="0"/>
        <v>0.39593318809005085</v>
      </c>
      <c r="F11" s="81"/>
      <c r="G11" s="81"/>
      <c r="H11" s="81"/>
      <c r="I11" s="81"/>
      <c r="J11" s="81"/>
      <c r="K11" s="81"/>
      <c r="L11" s="81"/>
      <c r="M11" s="13"/>
    </row>
    <row r="12" spans="1:13" x14ac:dyDescent="0.55000000000000004">
      <c r="A12" s="25" t="s">
        <v>65</v>
      </c>
      <c r="B12" s="2">
        <v>2014</v>
      </c>
      <c r="C12" s="2">
        <v>2498</v>
      </c>
      <c r="D12" s="2">
        <v>6941</v>
      </c>
      <c r="E12" s="24">
        <f t="shared" si="0"/>
        <v>0.35989050569082265</v>
      </c>
      <c r="F12" s="81"/>
      <c r="G12" s="81"/>
      <c r="H12" s="81"/>
      <c r="I12" s="81"/>
      <c r="J12" s="81"/>
      <c r="K12" s="81"/>
      <c r="L12" s="81"/>
      <c r="M12" s="13"/>
    </row>
    <row r="13" spans="1:13" x14ac:dyDescent="0.55000000000000004">
      <c r="A13" s="25" t="s">
        <v>65</v>
      </c>
      <c r="B13" s="2">
        <v>2013</v>
      </c>
      <c r="C13" s="2">
        <v>2701</v>
      </c>
      <c r="D13" s="2">
        <v>7055</v>
      </c>
      <c r="E13" s="24">
        <f t="shared" si="0"/>
        <v>0.38284904323175051</v>
      </c>
      <c r="F13" s="81"/>
      <c r="G13" s="81"/>
      <c r="H13" s="81"/>
      <c r="I13" s="81"/>
      <c r="J13" s="81"/>
      <c r="K13" s="81"/>
      <c r="L13" s="81"/>
      <c r="M13" s="13"/>
    </row>
    <row r="14" spans="1:13" x14ac:dyDescent="0.55000000000000004">
      <c r="A14" s="25" t="s">
        <v>65</v>
      </c>
      <c r="B14" s="2">
        <v>2012</v>
      </c>
      <c r="C14" s="2">
        <v>2761</v>
      </c>
      <c r="D14" s="2">
        <v>7151</v>
      </c>
      <c r="E14" s="24">
        <f t="shared" si="0"/>
        <v>0.38609984617536008</v>
      </c>
      <c r="F14" s="81"/>
      <c r="G14" s="81"/>
      <c r="H14" s="81"/>
      <c r="I14" s="81"/>
      <c r="J14" s="81"/>
      <c r="K14" s="81"/>
      <c r="L14" s="81"/>
      <c r="M14" s="13"/>
    </row>
    <row r="15" spans="1:13" s="82" customFormat="1" ht="14.4" customHeight="1" x14ac:dyDescent="0.4">
      <c r="A15" s="82" t="s">
        <v>269</v>
      </c>
    </row>
    <row r="16" spans="1:13" s="84" customFormat="1" ht="14.4" customHeight="1" x14ac:dyDescent="0.5">
      <c r="A16" s="84" t="s">
        <v>436</v>
      </c>
    </row>
    <row r="17" spans="1:13" x14ac:dyDescent="0.55000000000000004">
      <c r="A17" s="13"/>
      <c r="B17" s="12">
        <v>2012</v>
      </c>
      <c r="C17" s="12">
        <v>2013</v>
      </c>
      <c r="D17" s="12">
        <v>2014</v>
      </c>
      <c r="E17" s="12">
        <v>2015</v>
      </c>
      <c r="F17" s="12">
        <v>2016</v>
      </c>
      <c r="G17" s="12">
        <v>2017</v>
      </c>
      <c r="H17" s="12">
        <v>2018</v>
      </c>
      <c r="I17" s="12">
        <v>2019</v>
      </c>
      <c r="J17" s="12">
        <v>2020</v>
      </c>
      <c r="K17" s="12">
        <v>2021</v>
      </c>
      <c r="L17" s="12">
        <v>2022</v>
      </c>
      <c r="M17" s="13"/>
    </row>
    <row r="18" spans="1:13" x14ac:dyDescent="0.55000000000000004">
      <c r="A18" s="13" t="s">
        <v>270</v>
      </c>
      <c r="B18" s="14">
        <v>0.39</v>
      </c>
      <c r="C18" s="14">
        <v>0.38</v>
      </c>
      <c r="D18" s="14">
        <v>0.36</v>
      </c>
      <c r="E18" s="14">
        <v>0.4</v>
      </c>
      <c r="F18" s="14">
        <v>0.35</v>
      </c>
      <c r="G18" s="14">
        <v>0.42</v>
      </c>
      <c r="H18" s="14">
        <v>0.39</v>
      </c>
      <c r="I18" s="14">
        <v>0.41</v>
      </c>
      <c r="J18" s="14">
        <v>0.4</v>
      </c>
      <c r="K18" s="14">
        <v>0.38</v>
      </c>
      <c r="L18" s="14">
        <v>0.33</v>
      </c>
      <c r="M18" s="15"/>
    </row>
    <row r="19" spans="1:13" x14ac:dyDescent="0.55000000000000004">
      <c r="A19" s="13" t="s">
        <v>271</v>
      </c>
      <c r="B19" s="16">
        <f>6997594/24607114</f>
        <v>0.28437280373472484</v>
      </c>
      <c r="C19" s="16">
        <f>7188197/25032531</f>
        <v>0.28715422343829317</v>
      </c>
      <c r="D19" s="16">
        <f>7295606/25478976</f>
        <v>0.28633827356327035</v>
      </c>
      <c r="E19" s="16">
        <f>7269437/25923852</f>
        <v>0.2804150015977564</v>
      </c>
      <c r="F19" s="14">
        <f>7191237/26334005</f>
        <v>0.27307798415015111</v>
      </c>
      <c r="G19" s="16">
        <f>7065728/26794198</f>
        <v>0.26370365703799009</v>
      </c>
      <c r="H19" s="16">
        <f>6977529/27264694</f>
        <v>0.25591811153281235</v>
      </c>
      <c r="I19" s="16">
        <f>6820935/27637858</f>
        <v>0.24679680313865135</v>
      </c>
      <c r="J19" s="14">
        <f>6682034/28013446</f>
        <v>0.23852952614255313</v>
      </c>
      <c r="K19" s="16">
        <f>6618565/28260264</f>
        <v>0.2342003952970857</v>
      </c>
      <c r="L19" s="16">
        <f>6619157/28615931</f>
        <v>0.2313102096870446</v>
      </c>
      <c r="M19" s="13"/>
    </row>
    <row r="22" spans="1:13" hidden="1" x14ac:dyDescent="0.55000000000000004">
      <c r="F22" s="1" t="s">
        <v>272</v>
      </c>
    </row>
    <row r="31" spans="1:13" s="83" customFormat="1" x14ac:dyDescent="0.55000000000000004">
      <c r="A31" s="83" t="s">
        <v>432</v>
      </c>
    </row>
    <row r="43" spans="8:11" hidden="1" x14ac:dyDescent="0.55000000000000004">
      <c r="K43" s="17"/>
    </row>
    <row r="48" spans="8:11" hidden="1" x14ac:dyDescent="0.55000000000000004">
      <c r="H48" s="1" t="s">
        <v>273</v>
      </c>
    </row>
    <row r="57" spans="2:6" hidden="1" x14ac:dyDescent="0.55000000000000004">
      <c r="B57" s="2"/>
      <c r="C57" s="2"/>
      <c r="D57" s="2"/>
      <c r="E57" s="2"/>
      <c r="F57" s="2"/>
    </row>
  </sheetData>
  <mergeCells count="6">
    <mergeCell ref="A1:XFD1"/>
    <mergeCell ref="A2:XFD2"/>
    <mergeCell ref="F3:L14"/>
    <mergeCell ref="A15:XFD15"/>
    <mergeCell ref="A31:XFD31"/>
    <mergeCell ref="A16:XFD16"/>
  </mergeCells>
  <hyperlinks>
    <hyperlink ref="A2" location="'Table of Contents'!A1" display="Return to Table of Contents" xr:uid="{8CDDE7FC-3D0C-4C82-9813-0A5C19C3A9E9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00DBD-FA82-46E5-AAD2-3265D60DF375}">
  <dimension ref="A1:BO49"/>
  <sheetViews>
    <sheetView zoomScale="70" zoomScaleNormal="70" workbookViewId="0">
      <selection sqref="A1:XFD1"/>
    </sheetView>
  </sheetViews>
  <sheetFormatPr defaultColWidth="0" defaultRowHeight="12.9" zeroHeight="1" x14ac:dyDescent="0.5"/>
  <cols>
    <col min="1" max="1" width="33.05859375" bestFit="1" customWidth="1"/>
    <col min="2" max="2" width="8.1171875" bestFit="1" customWidth="1"/>
    <col min="3" max="3" width="43.8203125" bestFit="1" customWidth="1"/>
    <col min="4" max="4" width="27.703125" bestFit="1" customWidth="1"/>
    <col min="5" max="5" width="25.29296875" bestFit="1" customWidth="1"/>
    <col min="6" max="6" width="27.29296875" bestFit="1" customWidth="1"/>
    <col min="7" max="7" width="21" bestFit="1" customWidth="1"/>
    <col min="8" max="8" width="7.1171875" bestFit="1" customWidth="1"/>
    <col min="9" max="9" width="30.87890625" bestFit="1" customWidth="1"/>
    <col min="10" max="10" width="13.64453125" bestFit="1" customWidth="1"/>
    <col min="11" max="11" width="17.9375" bestFit="1" customWidth="1"/>
    <col min="12" max="12" width="17.29296875" bestFit="1" customWidth="1"/>
    <col min="13" max="13" width="9.41015625" bestFit="1" customWidth="1"/>
    <col min="14" max="14" width="11.05859375" bestFit="1" customWidth="1"/>
    <col min="15" max="15" width="11.46875" bestFit="1" customWidth="1"/>
    <col min="16" max="16" width="5.87890625" bestFit="1" customWidth="1"/>
    <col min="17" max="17" width="11.05859375" bestFit="1" customWidth="1"/>
    <col min="18" max="18" width="9.64453125" bestFit="1" customWidth="1"/>
    <col min="19" max="19" width="5.76171875" bestFit="1" customWidth="1"/>
    <col min="20" max="20" width="10.703125" bestFit="1" customWidth="1"/>
    <col min="21" max="21" width="10.1171875" bestFit="1" customWidth="1"/>
    <col min="22" max="22" width="5.87890625" bestFit="1" customWidth="1"/>
    <col min="23" max="23" width="25" hidden="1" customWidth="1"/>
    <col min="24" max="24" width="12.1171875" hidden="1" customWidth="1"/>
    <col min="25" max="25" width="12.29296875" hidden="1" customWidth="1"/>
    <col min="26" max="26" width="12.1171875" hidden="1" customWidth="1"/>
    <col min="27" max="27" width="9.1171875" hidden="1" customWidth="1"/>
    <col min="28" max="28" width="58.5859375" hidden="1" customWidth="1"/>
    <col min="29" max="29" width="19.703125" hidden="1" customWidth="1"/>
    <col min="30" max="30" width="26.87890625" hidden="1" customWidth="1"/>
    <col min="31" max="31" width="24.703125" hidden="1" customWidth="1"/>
    <col min="32" max="32" width="32.41015625" hidden="1" customWidth="1"/>
    <col min="33" max="33" width="9.1171875" hidden="1" customWidth="1"/>
    <col min="34" max="38" width="14.5859375" hidden="1" customWidth="1"/>
    <col min="39" max="39" width="9.1171875" hidden="1" customWidth="1"/>
    <col min="40" max="40" width="17.87890625" hidden="1" customWidth="1"/>
    <col min="41" max="41" width="12.1171875" hidden="1" customWidth="1"/>
    <col min="42" max="42" width="9.1171875" hidden="1" customWidth="1"/>
    <col min="43" max="48" width="12.1171875" hidden="1" customWidth="1"/>
    <col min="49" max="49" width="9.1171875" hidden="1" customWidth="1"/>
    <col min="50" max="54" width="12.1171875" hidden="1" customWidth="1"/>
    <col min="55" max="55" width="9.1171875" hidden="1" customWidth="1"/>
    <col min="56" max="56" width="17.1171875" hidden="1" customWidth="1"/>
    <col min="57" max="57" width="29.87890625" hidden="1" customWidth="1"/>
    <col min="58" max="58" width="9.1171875" hidden="1" customWidth="1"/>
    <col min="59" max="59" width="19.5859375" hidden="1" customWidth="1"/>
    <col min="60" max="60" width="18" hidden="1" customWidth="1"/>
    <col min="61" max="61" width="9.1171875" hidden="1" customWidth="1"/>
    <col min="62" max="62" width="23.41015625" hidden="1" customWidth="1"/>
    <col min="63" max="63" width="19.703125" hidden="1" customWidth="1"/>
    <col min="64" max="64" width="9.1171875" hidden="1" customWidth="1"/>
    <col min="65" max="65" width="24.87890625" hidden="1" customWidth="1"/>
    <col min="66" max="66" width="18.29296875" hidden="1" customWidth="1"/>
    <col min="67" max="67" width="4.87890625" hidden="1" customWidth="1"/>
    <col min="68" max="16384" width="9.1171875" hidden="1"/>
  </cols>
  <sheetData>
    <row r="1" spans="1:22" s="80" customFormat="1" ht="13.8" x14ac:dyDescent="0.5">
      <c r="A1" s="80" t="s">
        <v>9</v>
      </c>
    </row>
    <row r="2" spans="1:22" s="85" customFormat="1" x14ac:dyDescent="0.5">
      <c r="A2" s="85" t="s">
        <v>13</v>
      </c>
    </row>
    <row r="3" spans="1:22" ht="28.8" x14ac:dyDescent="0.5">
      <c r="A3" s="38" t="s">
        <v>274</v>
      </c>
      <c r="B3" s="38" t="s">
        <v>275</v>
      </c>
      <c r="C3" s="38" t="s">
        <v>276</v>
      </c>
      <c r="D3" s="39" t="s">
        <v>277</v>
      </c>
      <c r="E3" s="38" t="s">
        <v>278</v>
      </c>
      <c r="F3" s="38" t="s">
        <v>279</v>
      </c>
      <c r="G3" s="39" t="s">
        <v>280</v>
      </c>
      <c r="H3" s="38" t="s">
        <v>281</v>
      </c>
      <c r="I3" s="38" t="s">
        <v>282</v>
      </c>
      <c r="J3" s="38" t="s">
        <v>150</v>
      </c>
      <c r="K3" s="38" t="s">
        <v>151</v>
      </c>
      <c r="L3" s="38" t="s">
        <v>152</v>
      </c>
      <c r="M3" s="40" t="s">
        <v>283</v>
      </c>
      <c r="N3" s="39" t="s">
        <v>284</v>
      </c>
      <c r="O3" s="38" t="s">
        <v>285</v>
      </c>
      <c r="P3" s="38" t="s">
        <v>286</v>
      </c>
      <c r="Q3" s="38" t="s">
        <v>287</v>
      </c>
      <c r="R3" s="40" t="s">
        <v>288</v>
      </c>
      <c r="S3" s="38" t="s">
        <v>289</v>
      </c>
      <c r="T3" s="38" t="s">
        <v>290</v>
      </c>
      <c r="U3" s="38" t="s">
        <v>291</v>
      </c>
      <c r="V3" s="38" t="s">
        <v>292</v>
      </c>
    </row>
    <row r="4" spans="1:22" ht="14.4" x14ac:dyDescent="0.55000000000000004">
      <c r="A4" s="41" t="s">
        <v>321</v>
      </c>
      <c r="B4" s="41" t="s">
        <v>322</v>
      </c>
      <c r="C4" t="s">
        <v>321</v>
      </c>
      <c r="D4" s="42" t="s">
        <v>425</v>
      </c>
      <c r="E4" t="s">
        <v>425</v>
      </c>
      <c r="F4" t="s">
        <v>425</v>
      </c>
      <c r="G4" s="43">
        <v>7.8663053999999996E-2</v>
      </c>
      <c r="H4" s="44">
        <v>0.28048694600000001</v>
      </c>
      <c r="I4" s="44">
        <v>9.4745687999999995E-2</v>
      </c>
      <c r="J4" s="44">
        <v>6.3981702000000001E-2</v>
      </c>
      <c r="K4" s="44">
        <v>7.9027505999999997E-2</v>
      </c>
      <c r="L4" s="44">
        <v>0.20191188800000001</v>
      </c>
      <c r="M4" s="45">
        <v>0.201183683</v>
      </c>
      <c r="N4" s="43">
        <v>0.201079604</v>
      </c>
      <c r="O4" s="44">
        <v>0.21882342699999999</v>
      </c>
      <c r="P4" s="44">
        <v>0.37550466199999999</v>
      </c>
      <c r="Q4" s="44">
        <v>0.14855163199999999</v>
      </c>
      <c r="R4" s="45">
        <v>5.6044521999999999E-2</v>
      </c>
      <c r="S4" s="32">
        <v>0.13719492999999999</v>
      </c>
      <c r="T4" s="32">
        <v>0.213952273</v>
      </c>
      <c r="U4" s="32">
        <v>0.448057867</v>
      </c>
      <c r="V4" s="32">
        <v>0.20079889300000001</v>
      </c>
    </row>
    <row r="5" spans="1:22" ht="14.4" x14ac:dyDescent="0.5">
      <c r="A5" s="46" t="s">
        <v>323</v>
      </c>
      <c r="B5" t="s">
        <v>324</v>
      </c>
      <c r="C5" t="s">
        <v>325</v>
      </c>
      <c r="D5" s="42" t="s">
        <v>326</v>
      </c>
      <c r="E5" t="s">
        <v>289</v>
      </c>
      <c r="F5" t="s">
        <v>327</v>
      </c>
      <c r="G5" s="43">
        <v>6.2149999999999997E-2</v>
      </c>
      <c r="H5" s="44">
        <v>0.81489999999999996</v>
      </c>
      <c r="I5" s="44">
        <v>7.2500000000000004E-3</v>
      </c>
      <c r="J5" s="44">
        <v>2.8999999999999998E-3</v>
      </c>
      <c r="K5" s="44">
        <v>7.2749999999999995E-2</v>
      </c>
      <c r="L5" s="44">
        <v>0</v>
      </c>
      <c r="M5" s="45">
        <v>4.0050000000000002E-2</v>
      </c>
      <c r="N5" s="43">
        <v>0.39534999999999998</v>
      </c>
      <c r="O5" s="44">
        <v>0.43569999999999998</v>
      </c>
      <c r="P5" s="44">
        <v>0.15145</v>
      </c>
      <c r="Q5" s="44">
        <v>1.46E-2</v>
      </c>
      <c r="R5" s="45">
        <v>2.8999999999999998E-3</v>
      </c>
      <c r="S5" s="32">
        <v>0.144625</v>
      </c>
      <c r="T5" s="32">
        <v>0.344725</v>
      </c>
      <c r="U5" s="32">
        <v>0.46592499999999998</v>
      </c>
      <c r="V5" s="32">
        <v>4.4749999999999998E-2</v>
      </c>
    </row>
    <row r="6" spans="1:22" ht="14.4" x14ac:dyDescent="0.5">
      <c r="A6" s="46" t="s">
        <v>323</v>
      </c>
      <c r="B6" t="s">
        <v>328</v>
      </c>
      <c r="C6" t="s">
        <v>329</v>
      </c>
      <c r="D6" s="42" t="s">
        <v>330</v>
      </c>
      <c r="E6" t="s">
        <v>289</v>
      </c>
      <c r="F6" t="s">
        <v>327</v>
      </c>
      <c r="G6" s="43">
        <v>0</v>
      </c>
      <c r="H6" s="44">
        <v>0.54759999999999998</v>
      </c>
      <c r="I6" s="44">
        <v>0</v>
      </c>
      <c r="J6" s="44">
        <v>0.1736</v>
      </c>
      <c r="K6" s="44">
        <v>0.13669999999999999</v>
      </c>
      <c r="L6" s="44">
        <v>0.14219999999999999</v>
      </c>
      <c r="M6" s="45">
        <v>0</v>
      </c>
      <c r="N6" s="43">
        <v>0.11070000000000001</v>
      </c>
      <c r="O6" s="44">
        <v>0.37869999999999998</v>
      </c>
      <c r="P6" s="44">
        <v>0.28920000000000001</v>
      </c>
      <c r="Q6" s="44">
        <v>0.2006</v>
      </c>
      <c r="R6" s="45">
        <v>2.07E-2</v>
      </c>
      <c r="S6" s="32">
        <v>1.545E-2</v>
      </c>
      <c r="T6" s="32">
        <v>0.27334999999999998</v>
      </c>
      <c r="U6" s="32">
        <v>0.67079999999999995</v>
      </c>
      <c r="V6" s="32">
        <v>4.0349999999999997E-2</v>
      </c>
    </row>
    <row r="7" spans="1:22" ht="14.4" x14ac:dyDescent="0.5">
      <c r="A7" s="46" t="s">
        <v>323</v>
      </c>
      <c r="B7" t="s">
        <v>331</v>
      </c>
      <c r="C7" t="s">
        <v>332</v>
      </c>
      <c r="D7" s="42" t="s">
        <v>282</v>
      </c>
      <c r="E7" t="s">
        <v>289</v>
      </c>
      <c r="F7" t="s">
        <v>327</v>
      </c>
      <c r="G7" s="43">
        <v>0.25900000000000001</v>
      </c>
      <c r="H7" s="44">
        <v>0.54339999999999999</v>
      </c>
      <c r="I7" s="44">
        <v>0.18509999999999999</v>
      </c>
      <c r="J7" s="44">
        <v>1.24E-2</v>
      </c>
      <c r="K7" s="44">
        <v>0</v>
      </c>
      <c r="L7" s="44">
        <v>0</v>
      </c>
      <c r="M7" s="45">
        <v>0</v>
      </c>
      <c r="N7" s="43">
        <v>0.31830000000000003</v>
      </c>
      <c r="O7" s="44">
        <v>7.0800000000000002E-2</v>
      </c>
      <c r="P7" s="44">
        <v>0.59250000000000003</v>
      </c>
      <c r="Q7" s="44">
        <v>0</v>
      </c>
      <c r="R7" s="45">
        <v>1.83E-2</v>
      </c>
      <c r="S7" s="32">
        <v>0.12615000000000001</v>
      </c>
      <c r="T7" s="32">
        <v>0.48685</v>
      </c>
      <c r="U7" s="32">
        <v>0.37459999999999999</v>
      </c>
      <c r="V7" s="32">
        <v>1.24E-2</v>
      </c>
    </row>
    <row r="8" spans="1:22" ht="14.4" x14ac:dyDescent="0.5">
      <c r="A8" s="46" t="s">
        <v>323</v>
      </c>
      <c r="B8" t="s">
        <v>333</v>
      </c>
      <c r="C8" t="s">
        <v>334</v>
      </c>
      <c r="D8" s="42" t="s">
        <v>330</v>
      </c>
      <c r="E8" t="s">
        <v>289</v>
      </c>
      <c r="F8" t="s">
        <v>335</v>
      </c>
      <c r="G8" s="43">
        <v>7.8972221999999995E-2</v>
      </c>
      <c r="H8" s="44">
        <v>0.72890555599999995</v>
      </c>
      <c r="I8" s="44">
        <v>5.4005556000000003E-2</v>
      </c>
      <c r="J8" s="44">
        <v>6.2238888999999999E-2</v>
      </c>
      <c r="K8" s="44">
        <v>2.2800000000000001E-2</v>
      </c>
      <c r="L8" s="44">
        <v>4.6488888999999999E-2</v>
      </c>
      <c r="M8" s="45">
        <v>6.6333329999999999E-3</v>
      </c>
      <c r="N8" s="43">
        <v>0.36781111100000002</v>
      </c>
      <c r="O8" s="44">
        <v>0.28799999999999998</v>
      </c>
      <c r="P8" s="44">
        <v>0.27868333299999998</v>
      </c>
      <c r="Q8" s="44">
        <v>5.3277777999999998E-2</v>
      </c>
      <c r="R8" s="45">
        <v>1.2288889000000001E-2</v>
      </c>
      <c r="S8" s="32">
        <v>0.120966667</v>
      </c>
      <c r="T8" s="32">
        <v>0.140280556</v>
      </c>
      <c r="U8" s="32">
        <v>0.59228333300000002</v>
      </c>
      <c r="V8" s="32">
        <v>0.146494444</v>
      </c>
    </row>
    <row r="9" spans="1:22" ht="14.4" x14ac:dyDescent="0.5">
      <c r="A9" s="46" t="s">
        <v>323</v>
      </c>
      <c r="B9" t="s">
        <v>336</v>
      </c>
      <c r="C9" t="s">
        <v>337</v>
      </c>
      <c r="D9" s="42" t="s">
        <v>326</v>
      </c>
      <c r="E9" t="s">
        <v>289</v>
      </c>
      <c r="F9" t="s">
        <v>327</v>
      </c>
      <c r="G9" s="43">
        <v>0.32529999999999998</v>
      </c>
      <c r="H9" s="44">
        <v>0.34899999999999998</v>
      </c>
      <c r="I9" s="44">
        <v>0.27979999999999999</v>
      </c>
      <c r="J9" s="44">
        <v>0</v>
      </c>
      <c r="K9" s="44">
        <v>4.5900000000000003E-2</v>
      </c>
      <c r="L9" s="44">
        <v>0</v>
      </c>
      <c r="M9" s="45">
        <v>0</v>
      </c>
      <c r="N9" s="43">
        <v>0.43469999999999998</v>
      </c>
      <c r="O9" s="44">
        <v>0.40210000000000001</v>
      </c>
      <c r="P9" s="44">
        <v>0.15160000000000001</v>
      </c>
      <c r="Q9" s="44">
        <v>1.1599999999999999E-2</v>
      </c>
      <c r="R9" s="45">
        <v>0</v>
      </c>
      <c r="S9" s="32">
        <v>0.36170000000000002</v>
      </c>
      <c r="T9" s="32">
        <v>0.1502</v>
      </c>
      <c r="U9" s="32">
        <v>0.46944999999999998</v>
      </c>
      <c r="V9" s="32">
        <v>1.865E-2</v>
      </c>
    </row>
    <row r="10" spans="1:22" ht="14.4" x14ac:dyDescent="0.5">
      <c r="A10" s="46" t="s">
        <v>323</v>
      </c>
      <c r="B10" t="s">
        <v>338</v>
      </c>
      <c r="C10" t="s">
        <v>339</v>
      </c>
      <c r="D10" s="42" t="s">
        <v>330</v>
      </c>
      <c r="E10" t="s">
        <v>340</v>
      </c>
      <c r="F10" t="s">
        <v>289</v>
      </c>
      <c r="G10" s="43">
        <v>0.20330000000000001</v>
      </c>
      <c r="H10" s="44">
        <v>0.36825000000000002</v>
      </c>
      <c r="I10" s="44">
        <v>0.1489</v>
      </c>
      <c r="J10" s="44">
        <v>8.9349999999999999E-2</v>
      </c>
      <c r="K10" s="44">
        <v>0.1062</v>
      </c>
      <c r="L10" s="44">
        <v>8.3900000000000002E-2</v>
      </c>
      <c r="M10" s="45">
        <v>0</v>
      </c>
      <c r="N10" s="43">
        <v>9.5750000000000002E-2</v>
      </c>
      <c r="O10" s="44">
        <v>0.34150000000000003</v>
      </c>
      <c r="P10" s="44">
        <v>0.22434999999999999</v>
      </c>
      <c r="Q10" s="44">
        <v>0.16005</v>
      </c>
      <c r="R10" s="45">
        <v>0.17845</v>
      </c>
      <c r="S10" s="32">
        <v>3.4974999999999999E-2</v>
      </c>
      <c r="T10" s="32">
        <v>0.14974999999999999</v>
      </c>
      <c r="U10" s="32">
        <v>0.53625</v>
      </c>
      <c r="V10" s="32">
        <v>0.27897499999999997</v>
      </c>
    </row>
    <row r="11" spans="1:22" ht="14.4" x14ac:dyDescent="0.5">
      <c r="A11" s="46" t="s">
        <v>323</v>
      </c>
      <c r="B11" t="s">
        <v>341</v>
      </c>
      <c r="C11" t="s">
        <v>342</v>
      </c>
      <c r="D11" s="42" t="s">
        <v>330</v>
      </c>
      <c r="E11" t="s">
        <v>343</v>
      </c>
      <c r="F11" t="s">
        <v>289</v>
      </c>
      <c r="G11" s="43">
        <v>3.0499999999999999E-2</v>
      </c>
      <c r="H11" s="44">
        <v>0.54149999999999998</v>
      </c>
      <c r="I11" s="44">
        <v>0.1308</v>
      </c>
      <c r="J11" s="44">
        <v>0.1691</v>
      </c>
      <c r="K11" s="44">
        <v>3.2000000000000001E-2</v>
      </c>
      <c r="L11" s="44">
        <v>7.5700000000000003E-2</v>
      </c>
      <c r="M11" s="45">
        <v>2.0500000000000001E-2</v>
      </c>
      <c r="N11" s="43">
        <v>0.12379999999999999</v>
      </c>
      <c r="O11" s="44">
        <v>0.14899999999999999</v>
      </c>
      <c r="P11" s="44">
        <v>0.52429999999999999</v>
      </c>
      <c r="Q11" s="44">
        <v>0.1321</v>
      </c>
      <c r="R11" s="45">
        <v>7.0999999999999994E-2</v>
      </c>
      <c r="S11" s="32">
        <v>0.10455</v>
      </c>
      <c r="T11" s="32">
        <v>0.2462</v>
      </c>
      <c r="U11" s="32">
        <v>0.45519999999999999</v>
      </c>
      <c r="V11" s="32">
        <v>0.19395000000000001</v>
      </c>
    </row>
    <row r="12" spans="1:22" ht="14.4" x14ac:dyDescent="0.5">
      <c r="A12" s="46" t="s">
        <v>323</v>
      </c>
      <c r="B12" t="s">
        <v>344</v>
      </c>
      <c r="C12" t="s">
        <v>345</v>
      </c>
      <c r="D12" s="42" t="s">
        <v>330</v>
      </c>
      <c r="E12" t="s">
        <v>289</v>
      </c>
      <c r="F12" t="s">
        <v>335</v>
      </c>
      <c r="G12" s="43">
        <v>0</v>
      </c>
      <c r="H12" s="44">
        <v>0.69810000000000005</v>
      </c>
      <c r="I12" s="44">
        <v>0.26889999999999997</v>
      </c>
      <c r="J12" s="44">
        <v>2.64E-2</v>
      </c>
      <c r="K12" s="44">
        <v>6.6E-3</v>
      </c>
      <c r="L12" s="44">
        <v>0</v>
      </c>
      <c r="M12" s="45">
        <v>0</v>
      </c>
      <c r="N12" s="43">
        <v>0.439</v>
      </c>
      <c r="O12" s="44">
        <v>0.14380000000000001</v>
      </c>
      <c r="P12" s="44">
        <v>0.30859999999999999</v>
      </c>
      <c r="Q12" s="44">
        <v>9.5500000000000002E-2</v>
      </c>
      <c r="R12" s="45">
        <v>1.32E-2</v>
      </c>
      <c r="S12" s="32">
        <v>0</v>
      </c>
      <c r="T12" s="32">
        <v>0.27055000000000001</v>
      </c>
      <c r="U12" s="32">
        <v>0.54510000000000003</v>
      </c>
      <c r="V12" s="32">
        <v>0.18440000000000001</v>
      </c>
    </row>
    <row r="13" spans="1:22" ht="14.4" x14ac:dyDescent="0.5">
      <c r="A13" s="46" t="s">
        <v>323</v>
      </c>
      <c r="B13" t="s">
        <v>346</v>
      </c>
      <c r="C13" t="s">
        <v>347</v>
      </c>
      <c r="D13" s="42" t="s">
        <v>330</v>
      </c>
      <c r="E13" t="s">
        <v>289</v>
      </c>
      <c r="F13" t="s">
        <v>335</v>
      </c>
      <c r="G13" s="43">
        <v>1.3899999999999999E-2</v>
      </c>
      <c r="H13" s="44">
        <v>0.81720000000000004</v>
      </c>
      <c r="I13" s="44">
        <v>5.4999999999999997E-3</v>
      </c>
      <c r="J13" s="44">
        <v>0.16339999999999999</v>
      </c>
      <c r="K13" s="44">
        <v>0</v>
      </c>
      <c r="L13" s="44">
        <v>0</v>
      </c>
      <c r="M13" s="45">
        <v>0</v>
      </c>
      <c r="N13" s="43">
        <v>4.1000000000000003E-3</v>
      </c>
      <c r="O13" s="44">
        <v>0.2676</v>
      </c>
      <c r="P13" s="44">
        <v>0.56499999999999995</v>
      </c>
      <c r="Q13" s="44">
        <v>0.16339999999999999</v>
      </c>
      <c r="R13" s="45">
        <v>0</v>
      </c>
      <c r="S13" s="32">
        <v>0.18240000000000001</v>
      </c>
      <c r="T13" s="32">
        <v>0.28094999999999998</v>
      </c>
      <c r="U13" s="32">
        <v>0.43195</v>
      </c>
      <c r="V13" s="32">
        <v>0.1047</v>
      </c>
    </row>
    <row r="14" spans="1:22" ht="14.4" x14ac:dyDescent="0.5">
      <c r="A14" s="46" t="s">
        <v>323</v>
      </c>
      <c r="B14" t="s">
        <v>348</v>
      </c>
      <c r="C14" t="s">
        <v>349</v>
      </c>
      <c r="D14" s="42" t="s">
        <v>330</v>
      </c>
      <c r="E14" t="s">
        <v>289</v>
      </c>
      <c r="F14" t="s">
        <v>335</v>
      </c>
      <c r="G14" s="43">
        <v>0.20830000000000001</v>
      </c>
      <c r="H14" s="44">
        <v>0.53549999999999998</v>
      </c>
      <c r="I14" s="44">
        <v>0.1164</v>
      </c>
      <c r="J14" s="44">
        <v>0.1128</v>
      </c>
      <c r="K14" s="44">
        <v>1.7500000000000002E-2</v>
      </c>
      <c r="L14" s="44">
        <v>9.4000000000000004E-3</v>
      </c>
      <c r="M14" s="45">
        <v>0</v>
      </c>
      <c r="N14" s="43">
        <v>0.13400000000000001</v>
      </c>
      <c r="O14" s="44">
        <v>0.2611</v>
      </c>
      <c r="P14" s="44">
        <v>0.52669999999999995</v>
      </c>
      <c r="Q14" s="44">
        <v>7.8200000000000006E-2</v>
      </c>
      <c r="R14" s="45">
        <v>0</v>
      </c>
      <c r="S14" s="32">
        <v>6.4449999999999993E-2</v>
      </c>
      <c r="T14" s="32">
        <v>0.23219999999999999</v>
      </c>
      <c r="U14" s="32">
        <v>0.58484999999999998</v>
      </c>
      <c r="V14" s="32">
        <v>0.11845</v>
      </c>
    </row>
    <row r="15" spans="1:22" ht="14.4" x14ac:dyDescent="0.5">
      <c r="A15" s="46" t="s">
        <v>323</v>
      </c>
      <c r="B15" t="s">
        <v>350</v>
      </c>
      <c r="C15" t="s">
        <v>351</v>
      </c>
      <c r="D15" s="42" t="s">
        <v>330</v>
      </c>
      <c r="E15" t="s">
        <v>289</v>
      </c>
      <c r="F15" t="s">
        <v>335</v>
      </c>
      <c r="G15" s="43">
        <v>0.1273</v>
      </c>
      <c r="H15" s="44">
        <v>0.53710000000000002</v>
      </c>
      <c r="I15" s="44">
        <v>9.4850000000000004E-2</v>
      </c>
      <c r="J15" s="44">
        <v>0.14265</v>
      </c>
      <c r="K15" s="44">
        <v>9.5200000000000007E-2</v>
      </c>
      <c r="L15" s="44">
        <v>0</v>
      </c>
      <c r="M15" s="45">
        <v>2.8999999999999998E-3</v>
      </c>
      <c r="N15" s="43">
        <v>0.31430000000000002</v>
      </c>
      <c r="O15" s="44">
        <v>0.23200000000000001</v>
      </c>
      <c r="P15" s="44">
        <v>0.44429999999999997</v>
      </c>
      <c r="Q15" s="44">
        <v>9.3500000000000007E-3</v>
      </c>
      <c r="R15" s="45">
        <v>0</v>
      </c>
      <c r="S15" s="32">
        <v>0.112525</v>
      </c>
      <c r="T15" s="32">
        <v>0.25105</v>
      </c>
      <c r="U15" s="32">
        <v>0.51352500000000001</v>
      </c>
      <c r="V15" s="32">
        <v>0.12292500000000001</v>
      </c>
    </row>
    <row r="16" spans="1:22" ht="14.4" x14ac:dyDescent="0.5">
      <c r="A16" s="46" t="s">
        <v>323</v>
      </c>
      <c r="B16" t="s">
        <v>352</v>
      </c>
      <c r="C16" t="s">
        <v>353</v>
      </c>
      <c r="D16" s="42" t="s">
        <v>282</v>
      </c>
      <c r="E16" t="s">
        <v>289</v>
      </c>
      <c r="F16" t="s">
        <v>335</v>
      </c>
      <c r="G16" s="43">
        <v>0</v>
      </c>
      <c r="H16" s="44">
        <v>0.43059999999999998</v>
      </c>
      <c r="I16" s="44">
        <v>0.21360000000000001</v>
      </c>
      <c r="J16" s="44">
        <v>0.1038</v>
      </c>
      <c r="K16" s="44">
        <v>7.7700000000000005E-2</v>
      </c>
      <c r="L16" s="44">
        <v>0.1744</v>
      </c>
      <c r="M16" s="45">
        <v>0</v>
      </c>
      <c r="N16" s="43">
        <v>0.34060000000000001</v>
      </c>
      <c r="O16" s="44">
        <v>2.2200000000000001E-2</v>
      </c>
      <c r="P16" s="44">
        <v>0.55269999999999997</v>
      </c>
      <c r="Q16" s="44">
        <v>1.11E-2</v>
      </c>
      <c r="R16" s="45">
        <v>7.3300000000000004E-2</v>
      </c>
      <c r="S16" s="32">
        <v>5.5500000000000002E-3</v>
      </c>
      <c r="T16" s="32">
        <v>1.2449999999999999E-2</v>
      </c>
      <c r="U16" s="32">
        <v>0.58174999999999999</v>
      </c>
      <c r="V16" s="32">
        <v>0.40024999999999999</v>
      </c>
    </row>
    <row r="17" spans="1:22" ht="14.4" x14ac:dyDescent="0.5">
      <c r="A17" s="46" t="s">
        <v>323</v>
      </c>
      <c r="B17" t="s">
        <v>354</v>
      </c>
      <c r="C17" t="s">
        <v>355</v>
      </c>
      <c r="D17" s="42" t="s">
        <v>330</v>
      </c>
      <c r="E17" t="s">
        <v>289</v>
      </c>
      <c r="F17" t="s">
        <v>356</v>
      </c>
      <c r="G17" s="43">
        <v>0.18079999999999999</v>
      </c>
      <c r="H17" s="44">
        <v>0.50290000000000001</v>
      </c>
      <c r="I17" s="44">
        <v>0.1888</v>
      </c>
      <c r="J17" s="44">
        <v>9.9400000000000002E-2</v>
      </c>
      <c r="K17" s="44">
        <v>0</v>
      </c>
      <c r="L17" s="44">
        <v>0</v>
      </c>
      <c r="M17" s="45">
        <v>2.81E-2</v>
      </c>
      <c r="N17" s="43">
        <v>0.38979999999999998</v>
      </c>
      <c r="O17" s="44">
        <v>0.32350000000000001</v>
      </c>
      <c r="P17" s="44">
        <v>0.13489999999999999</v>
      </c>
      <c r="Q17" s="44">
        <v>6.9400000000000003E-2</v>
      </c>
      <c r="R17" s="45">
        <v>8.2400000000000001E-2</v>
      </c>
      <c r="S17" s="32">
        <v>0.1074</v>
      </c>
      <c r="T17" s="32">
        <v>0.21645</v>
      </c>
      <c r="U17" s="32">
        <v>0.30064999999999997</v>
      </c>
      <c r="V17" s="32">
        <v>0.3755</v>
      </c>
    </row>
    <row r="18" spans="1:22" ht="14.4" x14ac:dyDescent="0.5">
      <c r="A18" s="46" t="s">
        <v>323</v>
      </c>
      <c r="B18" t="s">
        <v>357</v>
      </c>
      <c r="C18" t="s">
        <v>358</v>
      </c>
      <c r="D18" s="42" t="s">
        <v>330</v>
      </c>
      <c r="E18" t="s">
        <v>289</v>
      </c>
      <c r="F18" t="s">
        <v>356</v>
      </c>
      <c r="G18" s="43">
        <v>0.13100000000000001</v>
      </c>
      <c r="H18" s="44">
        <v>0.59589999999999999</v>
      </c>
      <c r="I18" s="44">
        <v>0.14050000000000001</v>
      </c>
      <c r="J18" s="44">
        <v>0.1237</v>
      </c>
      <c r="K18" s="44">
        <v>8.8999999999999999E-3</v>
      </c>
      <c r="L18" s="44">
        <v>0</v>
      </c>
      <c r="M18" s="45">
        <v>0</v>
      </c>
      <c r="N18" s="43">
        <v>0.34820000000000001</v>
      </c>
      <c r="O18" s="44">
        <v>0.1545</v>
      </c>
      <c r="P18" s="44">
        <v>0.37580000000000002</v>
      </c>
      <c r="Q18" s="44">
        <v>6.5199999999999994E-2</v>
      </c>
      <c r="R18" s="45">
        <v>5.62E-2</v>
      </c>
      <c r="S18" s="32">
        <v>8.0500000000000002E-2</v>
      </c>
      <c r="T18" s="32">
        <v>0.1517</v>
      </c>
      <c r="U18" s="32">
        <v>0.46045000000000003</v>
      </c>
      <c r="V18" s="32">
        <v>0.30740000000000001</v>
      </c>
    </row>
    <row r="19" spans="1:22" ht="14.4" x14ac:dyDescent="0.5">
      <c r="A19" s="46" t="s">
        <v>323</v>
      </c>
      <c r="B19" t="s">
        <v>359</v>
      </c>
      <c r="C19" t="s">
        <v>360</v>
      </c>
      <c r="D19" s="42" t="s">
        <v>330</v>
      </c>
      <c r="E19" t="s">
        <v>289</v>
      </c>
      <c r="F19" t="s">
        <v>327</v>
      </c>
      <c r="G19" s="43">
        <v>0.1071</v>
      </c>
      <c r="H19" s="44">
        <v>0.70789999999999997</v>
      </c>
      <c r="I19" s="44">
        <v>0.1303</v>
      </c>
      <c r="J19" s="44">
        <v>2.8400000000000002E-2</v>
      </c>
      <c r="K19" s="44">
        <v>1.3299999999999999E-2</v>
      </c>
      <c r="L19" s="44">
        <v>1.2999999999999999E-2</v>
      </c>
      <c r="M19" s="45">
        <v>0</v>
      </c>
      <c r="N19" s="43">
        <v>0.24660000000000001</v>
      </c>
      <c r="O19" s="44">
        <v>0.34079999999999999</v>
      </c>
      <c r="P19" s="44">
        <v>0.1822</v>
      </c>
      <c r="Q19" s="44">
        <v>0.23039999999999999</v>
      </c>
      <c r="R19" s="45">
        <v>0</v>
      </c>
      <c r="S19" s="32">
        <v>9.4700000000000006E-2</v>
      </c>
      <c r="T19" s="32">
        <v>5.7599999999999998E-2</v>
      </c>
      <c r="U19" s="32">
        <v>0.27815000000000001</v>
      </c>
      <c r="V19" s="32">
        <v>0.56955</v>
      </c>
    </row>
    <row r="20" spans="1:22" ht="14.4" x14ac:dyDescent="0.5">
      <c r="A20" s="46" t="s">
        <v>323</v>
      </c>
      <c r="B20" t="s">
        <v>361</v>
      </c>
      <c r="C20" t="s">
        <v>362</v>
      </c>
      <c r="D20" s="42" t="s">
        <v>330</v>
      </c>
      <c r="E20" t="s">
        <v>343</v>
      </c>
      <c r="F20" t="s">
        <v>335</v>
      </c>
      <c r="G20" s="43">
        <v>0.23169999999999999</v>
      </c>
      <c r="H20" s="44">
        <v>0.71120000000000005</v>
      </c>
      <c r="I20" s="44">
        <v>5.7099999999999998E-2</v>
      </c>
      <c r="J20" s="44">
        <v>0</v>
      </c>
      <c r="K20" s="44">
        <v>0</v>
      </c>
      <c r="L20" s="44">
        <v>0</v>
      </c>
      <c r="M20" s="45">
        <v>0</v>
      </c>
      <c r="N20" s="43">
        <v>0.1807</v>
      </c>
      <c r="O20" s="44">
        <v>0.33529999999999999</v>
      </c>
      <c r="P20" s="44">
        <v>0.48409999999999997</v>
      </c>
      <c r="Q20" s="44">
        <v>0</v>
      </c>
      <c r="R20" s="45">
        <v>0</v>
      </c>
      <c r="S20" s="32">
        <v>0.10274999999999999</v>
      </c>
      <c r="T20" s="32">
        <v>0.22134999999999999</v>
      </c>
      <c r="U20" s="32">
        <v>0.42280000000000001</v>
      </c>
      <c r="V20" s="32">
        <v>0.25309999999999999</v>
      </c>
    </row>
    <row r="21" spans="1:22" ht="14.4" x14ac:dyDescent="0.5">
      <c r="A21" s="46" t="s">
        <v>323</v>
      </c>
      <c r="B21" t="s">
        <v>363</v>
      </c>
      <c r="C21" t="s">
        <v>364</v>
      </c>
      <c r="D21" s="42" t="s">
        <v>330</v>
      </c>
      <c r="E21" t="s">
        <v>343</v>
      </c>
      <c r="F21" t="s">
        <v>356</v>
      </c>
      <c r="G21" s="43">
        <v>0.1507</v>
      </c>
      <c r="H21" s="44">
        <v>0.72770000000000001</v>
      </c>
      <c r="I21" s="44">
        <v>0.1215</v>
      </c>
      <c r="J21" s="44">
        <v>0</v>
      </c>
      <c r="K21" s="44">
        <v>0</v>
      </c>
      <c r="L21" s="44">
        <v>0</v>
      </c>
      <c r="M21" s="45">
        <v>0</v>
      </c>
      <c r="N21" s="43">
        <v>0.3029</v>
      </c>
      <c r="O21" s="44">
        <v>0.24049999999999999</v>
      </c>
      <c r="P21" s="44">
        <v>0.24890000000000001</v>
      </c>
      <c r="Q21" s="44">
        <v>0.2077</v>
      </c>
      <c r="R21" s="45">
        <v>0</v>
      </c>
      <c r="S21" s="32">
        <v>7.7950000000000005E-2</v>
      </c>
      <c r="T21" s="32">
        <v>0.25074999999999997</v>
      </c>
      <c r="U21" s="32">
        <v>0.34934999999999999</v>
      </c>
      <c r="V21" s="32">
        <v>0.32195000000000001</v>
      </c>
    </row>
    <row r="22" spans="1:22" ht="14.4" x14ac:dyDescent="0.5">
      <c r="A22" s="46" t="s">
        <v>323</v>
      </c>
      <c r="B22" t="s">
        <v>365</v>
      </c>
      <c r="C22" t="s">
        <v>366</v>
      </c>
      <c r="D22" s="42" t="s">
        <v>330</v>
      </c>
      <c r="E22" t="s">
        <v>289</v>
      </c>
      <c r="F22" t="s">
        <v>327</v>
      </c>
      <c r="G22" s="43">
        <v>0</v>
      </c>
      <c r="H22" s="44">
        <v>0.97829999999999995</v>
      </c>
      <c r="I22" s="44">
        <v>0</v>
      </c>
      <c r="J22" s="44">
        <v>2.3999999999999998E-3</v>
      </c>
      <c r="K22" s="44">
        <v>1.9300000000000001E-2</v>
      </c>
      <c r="L22" s="44">
        <v>0</v>
      </c>
      <c r="M22" s="45">
        <v>0</v>
      </c>
      <c r="N22" s="43">
        <v>9.1300000000000006E-2</v>
      </c>
      <c r="O22" s="44">
        <v>0.3624</v>
      </c>
      <c r="P22" s="44">
        <v>0.5464</v>
      </c>
      <c r="Q22" s="44">
        <v>0</v>
      </c>
      <c r="R22" s="45">
        <v>0</v>
      </c>
      <c r="S22" s="32">
        <v>6.5850000000000006E-2</v>
      </c>
      <c r="T22" s="32">
        <v>0.26884999999999998</v>
      </c>
      <c r="U22" s="32">
        <v>0.60194999999999999</v>
      </c>
      <c r="V22" s="32">
        <v>6.3299999999999995E-2</v>
      </c>
    </row>
    <row r="23" spans="1:22" ht="14.4" x14ac:dyDescent="0.5">
      <c r="A23" s="46" t="s">
        <v>367</v>
      </c>
      <c r="B23" t="s">
        <v>368</v>
      </c>
      <c r="C23" t="s">
        <v>369</v>
      </c>
      <c r="D23" s="42" t="s">
        <v>330</v>
      </c>
      <c r="E23" t="s">
        <v>289</v>
      </c>
      <c r="F23" t="s">
        <v>370</v>
      </c>
      <c r="G23" s="43">
        <v>2.3099999999999999E-2</v>
      </c>
      <c r="H23" s="44">
        <v>0.30580000000000002</v>
      </c>
      <c r="I23" s="44">
        <v>0.61709999999999998</v>
      </c>
      <c r="J23" s="44">
        <v>2.3099999999999999E-2</v>
      </c>
      <c r="K23" s="44">
        <v>1.7899999999999999E-2</v>
      </c>
      <c r="L23" s="44">
        <v>0</v>
      </c>
      <c r="M23" s="45">
        <v>1.3100000000000001E-2</v>
      </c>
      <c r="N23" s="43">
        <v>0.22189999999999999</v>
      </c>
      <c r="O23" s="44">
        <v>0.27960000000000002</v>
      </c>
      <c r="P23" s="44">
        <v>0.25679999999999997</v>
      </c>
      <c r="Q23" s="44">
        <v>0.22869999999999999</v>
      </c>
      <c r="R23" s="45">
        <v>1.3100000000000001E-2</v>
      </c>
      <c r="S23" s="32">
        <v>5.305E-2</v>
      </c>
      <c r="T23" s="32">
        <v>0.13095000000000001</v>
      </c>
      <c r="U23" s="32">
        <v>0.25164999999999998</v>
      </c>
      <c r="V23" s="32">
        <v>0.56435000000000002</v>
      </c>
    </row>
    <row r="24" spans="1:22" ht="14.4" x14ac:dyDescent="0.5">
      <c r="A24" s="46" t="s">
        <v>367</v>
      </c>
      <c r="B24" t="s">
        <v>371</v>
      </c>
      <c r="C24" t="s">
        <v>372</v>
      </c>
      <c r="D24" s="42" t="s">
        <v>330</v>
      </c>
      <c r="E24" t="s">
        <v>289</v>
      </c>
      <c r="F24" t="s">
        <v>356</v>
      </c>
      <c r="G24" s="43">
        <v>2.6499999999999999E-2</v>
      </c>
      <c r="H24" s="44">
        <v>0.29630000000000001</v>
      </c>
      <c r="I24" s="44">
        <v>0.54579999999999995</v>
      </c>
      <c r="J24" s="44">
        <v>7.8700000000000006E-2</v>
      </c>
      <c r="K24" s="44">
        <v>5.28E-2</v>
      </c>
      <c r="L24" s="44">
        <v>0</v>
      </c>
      <c r="M24" s="45">
        <v>0</v>
      </c>
      <c r="N24" s="43">
        <v>0.1172</v>
      </c>
      <c r="O24" s="44">
        <v>5.9299999999999999E-2</v>
      </c>
      <c r="P24" s="44">
        <v>0.66930000000000001</v>
      </c>
      <c r="Q24" s="44">
        <v>9.5799999999999996E-2</v>
      </c>
      <c r="R24" s="45">
        <v>5.8400000000000001E-2</v>
      </c>
      <c r="S24" s="32">
        <v>3.4450000000000001E-2</v>
      </c>
      <c r="T24" s="32">
        <v>0.1323</v>
      </c>
      <c r="U24" s="32">
        <v>0.46700000000000003</v>
      </c>
      <c r="V24" s="32">
        <v>0.36625000000000002</v>
      </c>
    </row>
    <row r="25" spans="1:22" ht="14.4" x14ac:dyDescent="0.5">
      <c r="A25" s="46" t="s">
        <v>367</v>
      </c>
      <c r="B25" t="s">
        <v>373</v>
      </c>
      <c r="C25" t="s">
        <v>374</v>
      </c>
      <c r="D25" s="42" t="s">
        <v>330</v>
      </c>
      <c r="E25" t="s">
        <v>340</v>
      </c>
      <c r="F25" t="s">
        <v>335</v>
      </c>
      <c r="G25" s="43">
        <v>3.4500000000000003E-2</v>
      </c>
      <c r="H25" s="44">
        <v>0.35239999999999999</v>
      </c>
      <c r="I25" s="44">
        <v>0.33515</v>
      </c>
      <c r="J25" s="44">
        <v>0.02</v>
      </c>
      <c r="K25" s="44">
        <v>3.7249999999999998E-2</v>
      </c>
      <c r="L25" s="44">
        <v>0.18345</v>
      </c>
      <c r="M25" s="45">
        <v>3.7249999999999998E-2</v>
      </c>
      <c r="N25" s="43">
        <v>5.1700000000000003E-2</v>
      </c>
      <c r="O25" s="44">
        <v>0.16350000000000001</v>
      </c>
      <c r="P25" s="44">
        <v>0.46134999999999998</v>
      </c>
      <c r="Q25" s="44">
        <v>0.2462</v>
      </c>
      <c r="R25" s="45">
        <v>7.7249999999999999E-2</v>
      </c>
      <c r="S25" s="32">
        <v>0.02</v>
      </c>
      <c r="T25" s="32">
        <v>0.14760000000000001</v>
      </c>
      <c r="U25" s="32">
        <v>0.55894999999999995</v>
      </c>
      <c r="V25" s="32">
        <v>0.27345000000000003</v>
      </c>
    </row>
    <row r="26" spans="1:22" ht="14.4" x14ac:dyDescent="0.5">
      <c r="A26" s="46" t="s">
        <v>367</v>
      </c>
      <c r="B26" t="s">
        <v>375</v>
      </c>
      <c r="C26" t="s">
        <v>376</v>
      </c>
      <c r="D26" s="42" t="s">
        <v>330</v>
      </c>
      <c r="E26" t="s">
        <v>343</v>
      </c>
      <c r="F26" t="s">
        <v>289</v>
      </c>
      <c r="G26" s="43">
        <v>3.0200000000000001E-2</v>
      </c>
      <c r="H26" s="44">
        <v>0.14929999999999999</v>
      </c>
      <c r="I26" s="44">
        <v>0</v>
      </c>
      <c r="J26" s="44">
        <v>0.2389</v>
      </c>
      <c r="K26" s="44">
        <v>0.47770000000000001</v>
      </c>
      <c r="L26" s="44">
        <v>7.5399999999999995E-2</v>
      </c>
      <c r="M26" s="45">
        <v>2.8500000000000001E-2</v>
      </c>
      <c r="N26" s="43">
        <v>4.7E-2</v>
      </c>
      <c r="O26" s="44">
        <v>0.13639999999999999</v>
      </c>
      <c r="P26" s="44">
        <v>0.75780000000000003</v>
      </c>
      <c r="Q26" s="44">
        <v>5.8700000000000002E-2</v>
      </c>
      <c r="R26" s="45">
        <v>0</v>
      </c>
      <c r="S26" s="32">
        <v>2.86E-2</v>
      </c>
      <c r="T26" s="32">
        <v>0.17655000000000001</v>
      </c>
      <c r="U26" s="32">
        <v>0.76390000000000002</v>
      </c>
      <c r="V26" s="32">
        <v>3.1E-2</v>
      </c>
    </row>
    <row r="27" spans="1:22" ht="14.4" x14ac:dyDescent="0.5">
      <c r="A27" s="46" t="s">
        <v>367</v>
      </c>
      <c r="B27" t="s">
        <v>377</v>
      </c>
      <c r="C27" t="s">
        <v>378</v>
      </c>
      <c r="D27" s="42" t="s">
        <v>151</v>
      </c>
      <c r="E27" t="s">
        <v>289</v>
      </c>
      <c r="F27" t="s">
        <v>289</v>
      </c>
      <c r="G27" s="43">
        <v>8.8749999999999992E-3</v>
      </c>
      <c r="H27" s="44">
        <v>0.14757500000000001</v>
      </c>
      <c r="I27" s="44">
        <v>0.186025</v>
      </c>
      <c r="J27" s="44">
        <v>9.9391667000000003E-2</v>
      </c>
      <c r="K27" s="44">
        <v>0.28546666700000001</v>
      </c>
      <c r="L27" s="44">
        <v>0.23503333300000001</v>
      </c>
      <c r="M27" s="45">
        <v>3.7675E-2</v>
      </c>
      <c r="N27" s="43">
        <v>9.2991667E-2</v>
      </c>
      <c r="O27" s="44">
        <v>0.171833333</v>
      </c>
      <c r="P27" s="44">
        <v>0.44674166700000001</v>
      </c>
      <c r="Q27" s="44">
        <v>0.18084166700000001</v>
      </c>
      <c r="R27" s="45">
        <v>0.107583333</v>
      </c>
      <c r="S27" s="32">
        <v>4.4120832999999998E-2</v>
      </c>
      <c r="T27" s="32">
        <v>0.2051375</v>
      </c>
      <c r="U27" s="32">
        <v>0.477558333</v>
      </c>
      <c r="V27" s="32">
        <v>0.27320833300000003</v>
      </c>
    </row>
    <row r="28" spans="1:22" ht="14.4" x14ac:dyDescent="0.5">
      <c r="A28" s="46" t="s">
        <v>367</v>
      </c>
      <c r="B28" t="s">
        <v>379</v>
      </c>
      <c r="C28" t="s">
        <v>380</v>
      </c>
      <c r="D28" s="42" t="s">
        <v>151</v>
      </c>
      <c r="E28" t="s">
        <v>289</v>
      </c>
      <c r="F28" t="s">
        <v>289</v>
      </c>
      <c r="G28" s="43">
        <v>2.9583330000000001E-3</v>
      </c>
      <c r="H28" s="44">
        <v>0.36735833299999998</v>
      </c>
      <c r="I28" s="44">
        <v>0.107475</v>
      </c>
      <c r="J28" s="44">
        <v>7.8597221999999994E-2</v>
      </c>
      <c r="K28" s="44">
        <v>0.26182222199999999</v>
      </c>
      <c r="L28" s="44">
        <v>0.138977778</v>
      </c>
      <c r="M28" s="45">
        <v>4.2891667000000001E-2</v>
      </c>
      <c r="N28" s="43">
        <v>0.19766388900000001</v>
      </c>
      <c r="O28" s="44">
        <v>0.26944444400000001</v>
      </c>
      <c r="P28" s="44">
        <v>0.39134722199999999</v>
      </c>
      <c r="Q28" s="44">
        <v>0.105747222</v>
      </c>
      <c r="R28" s="45">
        <v>3.5861111000000001E-2</v>
      </c>
      <c r="S28" s="32">
        <v>2.9873611000000001E-2</v>
      </c>
      <c r="T28" s="32">
        <v>0.1517125</v>
      </c>
      <c r="U28" s="32">
        <v>0.57586944399999995</v>
      </c>
      <c r="V28" s="32">
        <v>0.24261944399999999</v>
      </c>
    </row>
    <row r="29" spans="1:22" ht="14.4" x14ac:dyDescent="0.5">
      <c r="A29" s="46" t="s">
        <v>367</v>
      </c>
      <c r="B29" t="s">
        <v>381</v>
      </c>
      <c r="C29" t="s">
        <v>382</v>
      </c>
      <c r="D29" s="42" t="s">
        <v>330</v>
      </c>
      <c r="E29" t="s">
        <v>289</v>
      </c>
      <c r="F29" t="s">
        <v>335</v>
      </c>
      <c r="G29" s="43">
        <v>8.8749999999999992E-3</v>
      </c>
      <c r="H29" s="44">
        <v>0.14757500000000001</v>
      </c>
      <c r="I29" s="44">
        <v>0.186025</v>
      </c>
      <c r="J29" s="44">
        <v>9.9391667000000003E-2</v>
      </c>
      <c r="K29" s="44">
        <v>0.28546666700000001</v>
      </c>
      <c r="L29" s="44">
        <v>0.23503333300000001</v>
      </c>
      <c r="M29" s="45">
        <v>3.7675E-2</v>
      </c>
      <c r="N29" s="43">
        <v>9.2991667E-2</v>
      </c>
      <c r="O29" s="44">
        <v>0.171833333</v>
      </c>
      <c r="P29" s="44">
        <v>0.44674166700000001</v>
      </c>
      <c r="Q29" s="44">
        <v>0.18084166700000001</v>
      </c>
      <c r="R29" s="45">
        <v>0.107583333</v>
      </c>
      <c r="S29" s="32">
        <v>4.4120832999999998E-2</v>
      </c>
      <c r="T29" s="32">
        <v>0.2051375</v>
      </c>
      <c r="U29" s="32">
        <v>0.477558333</v>
      </c>
      <c r="V29" s="32">
        <v>0.27320833300000003</v>
      </c>
    </row>
    <row r="30" spans="1:22" ht="14.4" x14ac:dyDescent="0.5">
      <c r="A30" s="46" t="s">
        <v>367</v>
      </c>
      <c r="B30" t="s">
        <v>383</v>
      </c>
      <c r="C30" t="s">
        <v>384</v>
      </c>
      <c r="D30" s="42" t="s">
        <v>151</v>
      </c>
      <c r="E30" t="s">
        <v>289</v>
      </c>
      <c r="F30" t="s">
        <v>289</v>
      </c>
      <c r="G30" s="43">
        <v>0</v>
      </c>
      <c r="H30" s="44">
        <v>6.0999999999999999E-2</v>
      </c>
      <c r="I30" s="44">
        <v>0.2107</v>
      </c>
      <c r="J30" s="44">
        <v>6.7400000000000002E-2</v>
      </c>
      <c r="K30" s="44">
        <v>0.2356</v>
      </c>
      <c r="L30" s="44">
        <v>0.40079999999999999</v>
      </c>
      <c r="M30" s="45">
        <v>2.46E-2</v>
      </c>
      <c r="N30" s="43">
        <v>0.1268</v>
      </c>
      <c r="O30" s="44">
        <v>0.33889999999999998</v>
      </c>
      <c r="P30" s="44">
        <v>0.39200000000000002</v>
      </c>
      <c r="Q30" s="44">
        <v>5.6300000000000003E-2</v>
      </c>
      <c r="R30" s="45">
        <v>8.5900000000000004E-2</v>
      </c>
      <c r="S30" s="32">
        <v>7.6350000000000001E-2</v>
      </c>
      <c r="T30" s="32">
        <v>0.33360000000000001</v>
      </c>
      <c r="U30" s="32">
        <v>0.40855000000000002</v>
      </c>
      <c r="V30" s="32">
        <v>0.18145</v>
      </c>
    </row>
    <row r="31" spans="1:22" ht="14.4" x14ac:dyDescent="0.5">
      <c r="A31" s="46" t="s">
        <v>367</v>
      </c>
      <c r="B31" t="s">
        <v>385</v>
      </c>
      <c r="C31" t="s">
        <v>386</v>
      </c>
      <c r="D31" s="42" t="s">
        <v>151</v>
      </c>
      <c r="E31" t="s">
        <v>289</v>
      </c>
      <c r="F31" t="s">
        <v>289</v>
      </c>
      <c r="G31" s="43">
        <v>8.8749999999999992E-3</v>
      </c>
      <c r="H31" s="44">
        <v>0.14757500000000001</v>
      </c>
      <c r="I31" s="44">
        <v>0.186025</v>
      </c>
      <c r="J31" s="44">
        <v>9.9391667000000003E-2</v>
      </c>
      <c r="K31" s="44">
        <v>0.28546666700000001</v>
      </c>
      <c r="L31" s="44">
        <v>0.23503333300000001</v>
      </c>
      <c r="M31" s="45">
        <v>3.7675E-2</v>
      </c>
      <c r="N31" s="43">
        <v>9.2991667E-2</v>
      </c>
      <c r="O31" s="44">
        <v>0.171833333</v>
      </c>
      <c r="P31" s="44">
        <v>0.44674166700000001</v>
      </c>
      <c r="Q31" s="44">
        <v>0.18084166700000001</v>
      </c>
      <c r="R31" s="45">
        <v>0.107583333</v>
      </c>
      <c r="S31" s="32">
        <v>4.4120832999999998E-2</v>
      </c>
      <c r="T31" s="32">
        <v>0.2051375</v>
      </c>
      <c r="U31" s="32">
        <v>0.477558333</v>
      </c>
      <c r="V31" s="32">
        <v>0.27320833300000003</v>
      </c>
    </row>
    <row r="32" spans="1:22" ht="14.4" x14ac:dyDescent="0.5">
      <c r="A32" s="46" t="s">
        <v>367</v>
      </c>
      <c r="B32" t="s">
        <v>387</v>
      </c>
      <c r="C32" t="s">
        <v>388</v>
      </c>
      <c r="D32" s="42" t="s">
        <v>151</v>
      </c>
      <c r="E32" t="s">
        <v>289</v>
      </c>
      <c r="F32" t="s">
        <v>335</v>
      </c>
      <c r="G32" s="43">
        <v>4.1700000000000001E-2</v>
      </c>
      <c r="H32" s="44">
        <v>0.30709999999999998</v>
      </c>
      <c r="I32" s="44">
        <v>0.21679999999999999</v>
      </c>
      <c r="J32" s="44">
        <v>0.18010000000000001</v>
      </c>
      <c r="K32" s="44">
        <v>0.15670000000000001</v>
      </c>
      <c r="L32" s="44">
        <v>9.7500000000000003E-2</v>
      </c>
      <c r="M32" s="45">
        <v>0</v>
      </c>
      <c r="N32" s="43">
        <v>0.15959999999999999</v>
      </c>
      <c r="O32" s="44">
        <v>0.14000000000000001</v>
      </c>
      <c r="P32" s="44">
        <v>0.54169999999999996</v>
      </c>
      <c r="Q32" s="44">
        <v>0.15859999999999999</v>
      </c>
      <c r="R32" s="45">
        <v>0</v>
      </c>
      <c r="S32" s="32">
        <v>0</v>
      </c>
      <c r="T32" s="32">
        <v>0.16685</v>
      </c>
      <c r="U32" s="32">
        <v>0.60504999999999998</v>
      </c>
      <c r="V32" s="32">
        <v>0.22814999999999999</v>
      </c>
    </row>
    <row r="33" spans="1:22" ht="14.4" x14ac:dyDescent="0.5">
      <c r="A33" s="46" t="s">
        <v>389</v>
      </c>
      <c r="B33" t="s">
        <v>390</v>
      </c>
      <c r="C33" t="s">
        <v>391</v>
      </c>
      <c r="D33" s="42" t="s">
        <v>152</v>
      </c>
      <c r="E33" t="s">
        <v>289</v>
      </c>
      <c r="F33" t="s">
        <v>289</v>
      </c>
      <c r="G33" s="43">
        <v>9.5849999999999998E-3</v>
      </c>
      <c r="H33" s="44">
        <v>2.5350000000000001E-2</v>
      </c>
      <c r="I33" s="44">
        <v>9.5714999999999995E-2</v>
      </c>
      <c r="J33" s="44">
        <v>5.3080000000000002E-2</v>
      </c>
      <c r="K33" s="44">
        <v>0.14968500000000001</v>
      </c>
      <c r="L33" s="44">
        <v>0.51432</v>
      </c>
      <c r="M33" s="45">
        <v>0.15227499999999999</v>
      </c>
      <c r="N33" s="43">
        <v>3.024E-2</v>
      </c>
      <c r="O33" s="44">
        <v>0.13691999999999999</v>
      </c>
      <c r="P33" s="44">
        <v>0.431585</v>
      </c>
      <c r="Q33" s="44">
        <v>0.32865499999999997</v>
      </c>
      <c r="R33" s="45">
        <v>7.2590000000000002E-2</v>
      </c>
      <c r="S33" s="32">
        <v>0.13213250000000001</v>
      </c>
      <c r="T33" s="32">
        <v>0.15914</v>
      </c>
      <c r="U33" s="32">
        <v>0.5122525</v>
      </c>
      <c r="V33" s="32">
        <v>0.19649249999999999</v>
      </c>
    </row>
    <row r="34" spans="1:22" ht="14.4" x14ac:dyDescent="0.5">
      <c r="A34" s="46" t="s">
        <v>389</v>
      </c>
      <c r="B34" t="s">
        <v>392</v>
      </c>
      <c r="C34" t="s">
        <v>393</v>
      </c>
      <c r="D34" s="42" t="s">
        <v>330</v>
      </c>
      <c r="E34" t="s">
        <v>289</v>
      </c>
      <c r="F34" t="s">
        <v>335</v>
      </c>
      <c r="G34" s="43">
        <v>0</v>
      </c>
      <c r="H34" s="44">
        <v>0.25562499999999999</v>
      </c>
      <c r="I34" s="44">
        <v>7.1275000000000005E-2</v>
      </c>
      <c r="J34" s="44">
        <v>8.3174999999999999E-2</v>
      </c>
      <c r="K34" s="44">
        <v>0.14427499999999999</v>
      </c>
      <c r="L34" s="44">
        <v>0.40244999999999997</v>
      </c>
      <c r="M34" s="45">
        <v>4.3150000000000001E-2</v>
      </c>
      <c r="N34" s="43">
        <v>0.20035</v>
      </c>
      <c r="O34" s="44">
        <v>0.18104999999999999</v>
      </c>
      <c r="P34" s="44">
        <v>0.45195000000000002</v>
      </c>
      <c r="Q34" s="44">
        <v>8.72E-2</v>
      </c>
      <c r="R34" s="45">
        <v>7.9424999999999996E-2</v>
      </c>
      <c r="S34" s="32">
        <v>7.66125E-2</v>
      </c>
      <c r="T34" s="32">
        <v>0.19813749999999999</v>
      </c>
      <c r="U34" s="32">
        <v>0.58772500000000005</v>
      </c>
      <c r="V34" s="32">
        <v>0.13748750000000001</v>
      </c>
    </row>
    <row r="35" spans="1:22" ht="14.4" x14ac:dyDescent="0.5">
      <c r="A35" s="46" t="s">
        <v>389</v>
      </c>
      <c r="B35" t="s">
        <v>394</v>
      </c>
      <c r="C35" t="s">
        <v>395</v>
      </c>
      <c r="D35" s="42" t="s">
        <v>152</v>
      </c>
      <c r="E35" t="s">
        <v>289</v>
      </c>
      <c r="F35" t="s">
        <v>289</v>
      </c>
      <c r="G35" s="43">
        <v>0</v>
      </c>
      <c r="H35" s="44">
        <v>8.8672000000000001E-2</v>
      </c>
      <c r="I35" s="44">
        <v>4.6143999999999998E-2</v>
      </c>
      <c r="J35" s="44">
        <v>8.0551999999999999E-2</v>
      </c>
      <c r="K35" s="44">
        <v>4.9515999999999998E-2</v>
      </c>
      <c r="L35" s="44">
        <v>0.57063200000000003</v>
      </c>
      <c r="M35" s="45">
        <v>0.16450799999999999</v>
      </c>
      <c r="N35" s="43">
        <v>5.806E-2</v>
      </c>
      <c r="O35" s="44">
        <v>8.4444000000000005E-2</v>
      </c>
      <c r="P35" s="44">
        <v>0.49870799999999998</v>
      </c>
      <c r="Q35" s="44">
        <v>0.28897200000000001</v>
      </c>
      <c r="R35" s="45">
        <v>6.9816000000000003E-2</v>
      </c>
      <c r="S35" s="32">
        <v>0.156442</v>
      </c>
      <c r="T35" s="32">
        <v>0.168464</v>
      </c>
      <c r="U35" s="32">
        <v>0.50258999999999998</v>
      </c>
      <c r="V35" s="32">
        <v>0.17253199999999999</v>
      </c>
    </row>
    <row r="36" spans="1:22" ht="14.4" x14ac:dyDescent="0.5">
      <c r="A36" s="46" t="s">
        <v>389</v>
      </c>
      <c r="B36" t="s">
        <v>396</v>
      </c>
      <c r="C36" t="s">
        <v>397</v>
      </c>
      <c r="D36" s="42" t="s">
        <v>152</v>
      </c>
      <c r="E36" t="s">
        <v>289</v>
      </c>
      <c r="F36" t="s">
        <v>289</v>
      </c>
      <c r="G36" s="43">
        <v>3.8431579E-2</v>
      </c>
      <c r="H36" s="44">
        <v>0.13683684199999999</v>
      </c>
      <c r="I36" s="44">
        <v>5.3868421E-2</v>
      </c>
      <c r="J36" s="44">
        <v>7.1626315999999995E-2</v>
      </c>
      <c r="K36" s="44">
        <v>9.1899999999999996E-2</v>
      </c>
      <c r="L36" s="44">
        <v>0.515178947</v>
      </c>
      <c r="M36" s="45">
        <v>9.2157895000000004E-2</v>
      </c>
      <c r="N36" s="43">
        <v>9.6694737000000003E-2</v>
      </c>
      <c r="O36" s="44">
        <v>0.11595789500000001</v>
      </c>
      <c r="P36" s="44">
        <v>0.4783</v>
      </c>
      <c r="Q36" s="44">
        <v>0.25434210499999999</v>
      </c>
      <c r="R36" s="45">
        <v>5.4710526000000002E-2</v>
      </c>
      <c r="S36" s="32">
        <v>0.10113947399999999</v>
      </c>
      <c r="T36" s="32">
        <v>0.16422894699999999</v>
      </c>
      <c r="U36" s="32">
        <v>0.51699473699999998</v>
      </c>
      <c r="V36" s="32">
        <v>0.217663158</v>
      </c>
    </row>
    <row r="37" spans="1:22" ht="14.4" x14ac:dyDescent="0.5">
      <c r="A37" s="46" t="s">
        <v>389</v>
      </c>
      <c r="B37" s="37" t="s">
        <v>423</v>
      </c>
      <c r="C37" t="s">
        <v>398</v>
      </c>
      <c r="D37" s="42" t="s">
        <v>152</v>
      </c>
      <c r="E37" t="s">
        <v>289</v>
      </c>
      <c r="F37" t="s">
        <v>335</v>
      </c>
      <c r="G37" s="43">
        <v>0</v>
      </c>
      <c r="H37" s="44">
        <v>0.05</v>
      </c>
      <c r="I37" s="44">
        <v>0</v>
      </c>
      <c r="J37" s="44">
        <v>0</v>
      </c>
      <c r="K37" s="44">
        <v>0.05</v>
      </c>
      <c r="L37" s="44">
        <v>0.9</v>
      </c>
      <c r="M37" s="45">
        <v>0</v>
      </c>
      <c r="N37" s="43">
        <v>0</v>
      </c>
      <c r="O37" s="44">
        <v>0.05</v>
      </c>
      <c r="P37" s="44">
        <v>0.3</v>
      </c>
      <c r="Q37" s="44">
        <v>0.55000000000000004</v>
      </c>
      <c r="R37" s="45">
        <v>0.1</v>
      </c>
      <c r="S37" s="32">
        <v>0.05</v>
      </c>
      <c r="T37" s="32">
        <v>0.22500000000000001</v>
      </c>
      <c r="U37" s="32">
        <v>0.2</v>
      </c>
      <c r="V37" s="32">
        <v>0.52500000000000002</v>
      </c>
    </row>
    <row r="38" spans="1:22" ht="14.4" x14ac:dyDescent="0.5">
      <c r="A38" s="46" t="s">
        <v>389</v>
      </c>
      <c r="B38" t="s">
        <v>399</v>
      </c>
      <c r="C38" t="s">
        <v>400</v>
      </c>
      <c r="D38" s="42" t="s">
        <v>152</v>
      </c>
      <c r="E38" t="s">
        <v>289</v>
      </c>
      <c r="F38" t="s">
        <v>289</v>
      </c>
      <c r="G38" s="43">
        <v>0</v>
      </c>
      <c r="H38" s="44">
        <v>0</v>
      </c>
      <c r="I38" s="44">
        <v>0</v>
      </c>
      <c r="J38" s="44">
        <v>0</v>
      </c>
      <c r="K38" s="44">
        <v>3.0300000000000001E-2</v>
      </c>
      <c r="L38" s="44">
        <v>0.77516666700000003</v>
      </c>
      <c r="M38" s="45">
        <v>0.194533333</v>
      </c>
      <c r="N38" s="43">
        <v>0.26116666700000002</v>
      </c>
      <c r="O38" s="44">
        <v>0.1371</v>
      </c>
      <c r="P38" s="44">
        <v>0.29366666699999999</v>
      </c>
      <c r="Q38" s="44">
        <v>0.21716666700000001</v>
      </c>
      <c r="R38" s="45">
        <v>9.0933333000000005E-2</v>
      </c>
      <c r="S38" s="32">
        <v>0.228333333</v>
      </c>
      <c r="T38" s="32">
        <v>0.14244999999999999</v>
      </c>
      <c r="U38" s="32">
        <v>0.28861666699999999</v>
      </c>
      <c r="V38" s="32">
        <v>0.34065000000000001</v>
      </c>
    </row>
    <row r="39" spans="1:22" ht="14.4" x14ac:dyDescent="0.5">
      <c r="A39" s="46" t="s">
        <v>389</v>
      </c>
      <c r="B39" t="s">
        <v>401</v>
      </c>
      <c r="C39" t="s">
        <v>402</v>
      </c>
      <c r="D39" s="42" t="s">
        <v>152</v>
      </c>
      <c r="E39" t="s">
        <v>289</v>
      </c>
      <c r="F39" t="s">
        <v>289</v>
      </c>
      <c r="G39" s="43">
        <v>0</v>
      </c>
      <c r="H39" s="44">
        <v>0</v>
      </c>
      <c r="I39" s="44">
        <v>7.4899999999999994E-2</v>
      </c>
      <c r="J39" s="44">
        <v>9.7199999999999995E-2</v>
      </c>
      <c r="K39" s="44">
        <v>0.20300000000000001</v>
      </c>
      <c r="L39" s="44">
        <v>0.52370000000000005</v>
      </c>
      <c r="M39" s="45">
        <v>0.1013</v>
      </c>
      <c r="N39" s="43">
        <v>0</v>
      </c>
      <c r="O39" s="44">
        <v>0</v>
      </c>
      <c r="P39" s="44">
        <v>0.26350000000000001</v>
      </c>
      <c r="Q39" s="44">
        <v>0.60950000000000004</v>
      </c>
      <c r="R39" s="45">
        <v>0.127</v>
      </c>
      <c r="S39" s="32">
        <v>9.7500000000000003E-2</v>
      </c>
      <c r="T39" s="32">
        <v>0.15515000000000001</v>
      </c>
      <c r="U39" s="32">
        <v>0.41639999999999999</v>
      </c>
      <c r="V39" s="32">
        <v>0.33100000000000002</v>
      </c>
    </row>
    <row r="40" spans="1:22" ht="14.4" x14ac:dyDescent="0.5">
      <c r="A40" s="46" t="s">
        <v>389</v>
      </c>
      <c r="B40" t="s">
        <v>403</v>
      </c>
      <c r="C40" t="s">
        <v>404</v>
      </c>
      <c r="D40" s="42" t="s">
        <v>152</v>
      </c>
      <c r="E40" t="s">
        <v>289</v>
      </c>
      <c r="F40" t="s">
        <v>335</v>
      </c>
      <c r="G40" s="43">
        <v>0</v>
      </c>
      <c r="H40" s="44">
        <v>4.5499999999999999E-2</v>
      </c>
      <c r="I40" s="44">
        <v>0</v>
      </c>
      <c r="J40" s="44">
        <v>0</v>
      </c>
      <c r="K40" s="44">
        <v>9.0899999999999995E-2</v>
      </c>
      <c r="L40" s="44">
        <v>0.81820000000000004</v>
      </c>
      <c r="M40" s="45">
        <v>4.5499999999999999E-2</v>
      </c>
      <c r="N40" s="43">
        <v>0.13639999999999999</v>
      </c>
      <c r="O40" s="44">
        <v>0</v>
      </c>
      <c r="P40" s="44">
        <v>0.77270000000000005</v>
      </c>
      <c r="Q40" s="44">
        <v>9.0899999999999995E-2</v>
      </c>
      <c r="R40" s="45">
        <v>0</v>
      </c>
      <c r="S40" s="32">
        <v>2.2749999999999999E-2</v>
      </c>
      <c r="T40" s="32">
        <v>0.15909999999999999</v>
      </c>
      <c r="U40" s="32">
        <v>0.43185000000000001</v>
      </c>
      <c r="V40" s="32">
        <v>0.38645000000000002</v>
      </c>
    </row>
    <row r="41" spans="1:22" ht="14.4" x14ac:dyDescent="0.5">
      <c r="A41" s="46" t="s">
        <v>389</v>
      </c>
      <c r="B41" t="s">
        <v>405</v>
      </c>
      <c r="C41" t="s">
        <v>406</v>
      </c>
      <c r="D41" s="42" t="s">
        <v>152</v>
      </c>
      <c r="E41" t="s">
        <v>289</v>
      </c>
      <c r="F41" t="s">
        <v>289</v>
      </c>
      <c r="G41" s="43">
        <v>0</v>
      </c>
      <c r="H41" s="44">
        <v>2.9399999999999999E-2</v>
      </c>
      <c r="I41" s="44">
        <v>8.8200000000000001E-2</v>
      </c>
      <c r="J41" s="44">
        <v>8.8200000000000001E-2</v>
      </c>
      <c r="K41" s="44">
        <v>0.26469999999999999</v>
      </c>
      <c r="L41" s="44">
        <v>0.5</v>
      </c>
      <c r="M41" s="45">
        <v>2.9399999999999999E-2</v>
      </c>
      <c r="N41" s="43">
        <v>8.8200000000000001E-2</v>
      </c>
      <c r="O41" s="44">
        <v>0.32350000000000001</v>
      </c>
      <c r="P41" s="44">
        <v>0.5</v>
      </c>
      <c r="Q41" s="44">
        <v>8.8200000000000001E-2</v>
      </c>
      <c r="R41" s="45">
        <v>0</v>
      </c>
      <c r="S41" s="32">
        <v>0.16175</v>
      </c>
      <c r="T41" s="32">
        <v>0.17649999999999999</v>
      </c>
      <c r="U41" s="32">
        <v>0.55884999999999996</v>
      </c>
      <c r="V41" s="32">
        <v>0.10290000000000001</v>
      </c>
    </row>
    <row r="42" spans="1:22" ht="14.4" x14ac:dyDescent="0.5">
      <c r="A42" s="46" t="s">
        <v>389</v>
      </c>
      <c r="B42" t="s">
        <v>407</v>
      </c>
      <c r="C42" t="s">
        <v>408</v>
      </c>
      <c r="D42" s="42" t="s">
        <v>152</v>
      </c>
      <c r="E42" t="s">
        <v>289</v>
      </c>
      <c r="F42" t="s">
        <v>289</v>
      </c>
      <c r="G42" s="43">
        <v>0</v>
      </c>
      <c r="H42" s="44">
        <v>0</v>
      </c>
      <c r="I42" s="44">
        <v>0</v>
      </c>
      <c r="J42" s="44">
        <v>0</v>
      </c>
      <c r="K42" s="44">
        <v>0.1104</v>
      </c>
      <c r="L42" s="44">
        <v>0.81620000000000004</v>
      </c>
      <c r="M42" s="45">
        <v>7.3400000000000007E-2</v>
      </c>
      <c r="N42" s="43">
        <v>0</v>
      </c>
      <c r="O42" s="44">
        <v>0</v>
      </c>
      <c r="P42" s="44">
        <v>0.2545</v>
      </c>
      <c r="Q42" s="44">
        <v>0.47260000000000002</v>
      </c>
      <c r="R42" s="45">
        <v>0.27289999999999998</v>
      </c>
      <c r="S42" s="32">
        <v>5.0700000000000002E-2</v>
      </c>
      <c r="T42" s="32">
        <v>0.15755</v>
      </c>
      <c r="U42" s="32">
        <v>0.28225</v>
      </c>
      <c r="V42" s="32">
        <v>0.50954999999999995</v>
      </c>
    </row>
    <row r="43" spans="1:22" ht="14.4" x14ac:dyDescent="0.5">
      <c r="A43" s="46" t="s">
        <v>389</v>
      </c>
      <c r="B43" t="s">
        <v>409</v>
      </c>
      <c r="C43" t="s">
        <v>410</v>
      </c>
      <c r="D43" s="42" t="s">
        <v>152</v>
      </c>
      <c r="E43" t="s">
        <v>340</v>
      </c>
      <c r="F43" t="s">
        <v>289</v>
      </c>
      <c r="G43" s="43">
        <v>2.5000000000000001E-2</v>
      </c>
      <c r="H43" s="44">
        <v>2.3800000000000002E-2</v>
      </c>
      <c r="I43" s="44">
        <v>0.19405</v>
      </c>
      <c r="J43" s="44">
        <v>7.145E-2</v>
      </c>
      <c r="K43" s="44">
        <v>0.14645</v>
      </c>
      <c r="L43" s="44">
        <v>0.37025000000000002</v>
      </c>
      <c r="M43" s="45">
        <v>0.16905000000000001</v>
      </c>
      <c r="N43" s="43">
        <v>0</v>
      </c>
      <c r="O43" s="44">
        <v>7.145E-2</v>
      </c>
      <c r="P43" s="44">
        <v>0.41549999999999998</v>
      </c>
      <c r="Q43" s="44">
        <v>0.34284999999999999</v>
      </c>
      <c r="R43" s="45">
        <v>0.17025000000000001</v>
      </c>
      <c r="S43" s="32">
        <v>4.9450000000000001E-2</v>
      </c>
      <c r="T43" s="32">
        <v>6.1350000000000002E-2</v>
      </c>
      <c r="U43" s="32">
        <v>0.54292499999999999</v>
      </c>
      <c r="V43" s="32">
        <v>0.34625</v>
      </c>
    </row>
    <row r="44" spans="1:22" ht="14.4" x14ac:dyDescent="0.5">
      <c r="A44" s="46" t="s">
        <v>389</v>
      </c>
      <c r="B44" t="s">
        <v>411</v>
      </c>
      <c r="C44" t="s">
        <v>412</v>
      </c>
      <c r="D44" s="42" t="s">
        <v>152</v>
      </c>
      <c r="E44" t="s">
        <v>289</v>
      </c>
      <c r="F44" t="s">
        <v>289</v>
      </c>
      <c r="G44" s="43">
        <v>0</v>
      </c>
      <c r="H44" s="44">
        <v>0</v>
      </c>
      <c r="I44" s="44">
        <v>4.3499999999999997E-2</v>
      </c>
      <c r="J44" s="44">
        <v>0</v>
      </c>
      <c r="K44" s="44">
        <v>4.3499999999999997E-2</v>
      </c>
      <c r="L44" s="44">
        <v>0.73909999999999998</v>
      </c>
      <c r="M44" s="45">
        <v>0.17399999999999999</v>
      </c>
      <c r="N44" s="43">
        <v>4.3499999999999997E-2</v>
      </c>
      <c r="O44" s="44">
        <v>8.6999999999999994E-2</v>
      </c>
      <c r="P44" s="44">
        <v>0.60860000000000003</v>
      </c>
      <c r="Q44" s="44">
        <v>0.1739</v>
      </c>
      <c r="R44" s="45">
        <v>8.6999999999999994E-2</v>
      </c>
      <c r="S44" s="32">
        <v>6.5250000000000002E-2</v>
      </c>
      <c r="T44" s="32">
        <v>6.5250000000000002E-2</v>
      </c>
      <c r="U44" s="32">
        <v>0.47825000000000001</v>
      </c>
      <c r="V44" s="32">
        <v>0.39134999999999998</v>
      </c>
    </row>
    <row r="45" spans="1:22" ht="14.4" x14ac:dyDescent="0.5">
      <c r="A45" s="46" t="s">
        <v>389</v>
      </c>
      <c r="B45" t="s">
        <v>413</v>
      </c>
      <c r="C45" t="s">
        <v>414</v>
      </c>
      <c r="D45" s="42" t="s">
        <v>152</v>
      </c>
      <c r="E45" t="s">
        <v>289</v>
      </c>
      <c r="F45" t="s">
        <v>289</v>
      </c>
      <c r="G45" s="43">
        <v>0</v>
      </c>
      <c r="H45" s="44">
        <v>2.7900000000000001E-2</v>
      </c>
      <c r="I45" s="44">
        <v>0</v>
      </c>
      <c r="J45" s="44">
        <v>0</v>
      </c>
      <c r="K45" s="44">
        <v>0.11975</v>
      </c>
      <c r="L45" s="44">
        <v>0.79064999999999996</v>
      </c>
      <c r="M45" s="45">
        <v>6.1699999999999998E-2</v>
      </c>
      <c r="N45" s="43">
        <v>5.525E-2</v>
      </c>
      <c r="O45" s="44">
        <v>8.0699999999999994E-2</v>
      </c>
      <c r="P45" s="44">
        <v>0.33944999999999997</v>
      </c>
      <c r="Q45" s="44">
        <v>0.27395000000000003</v>
      </c>
      <c r="R45" s="45">
        <v>0.25064999999999998</v>
      </c>
      <c r="S45" s="32">
        <v>3.9899999999999998E-2</v>
      </c>
      <c r="T45" s="32">
        <v>8.1049999999999997E-2</v>
      </c>
      <c r="U45" s="32">
        <v>0.52287499999999998</v>
      </c>
      <c r="V45" s="32">
        <v>0.35620000000000002</v>
      </c>
    </row>
    <row r="46" spans="1:22" ht="14.4" x14ac:dyDescent="0.5">
      <c r="A46" s="46" t="s">
        <v>389</v>
      </c>
      <c r="B46" s="37" t="s">
        <v>424</v>
      </c>
      <c r="C46" t="s">
        <v>415</v>
      </c>
      <c r="D46" s="42" t="s">
        <v>152</v>
      </c>
      <c r="E46" t="s">
        <v>343</v>
      </c>
      <c r="F46" t="s">
        <v>289</v>
      </c>
      <c r="G46" s="43">
        <v>0</v>
      </c>
      <c r="H46" s="44">
        <v>6.7443137E-2</v>
      </c>
      <c r="I46" s="44">
        <v>0.133098039</v>
      </c>
      <c r="J46" s="44">
        <v>6.0950980000000002E-2</v>
      </c>
      <c r="K46" s="44">
        <v>0.13628823500000001</v>
      </c>
      <c r="L46" s="44">
        <v>0.36723137300000003</v>
      </c>
      <c r="M46" s="45">
        <v>0.23502352900000001</v>
      </c>
      <c r="N46" s="43">
        <v>1.8745098000000002E-2</v>
      </c>
      <c r="O46" s="44">
        <v>0.111786275</v>
      </c>
      <c r="P46" s="44">
        <v>0.54360588200000004</v>
      </c>
      <c r="Q46" s="44">
        <v>0.26087254900000001</v>
      </c>
      <c r="R46" s="45">
        <v>6.4968627000000001E-2</v>
      </c>
      <c r="S46" s="32">
        <v>0.13144803899999999</v>
      </c>
      <c r="T46" s="32">
        <v>0.26363039199999999</v>
      </c>
      <c r="U46" s="32">
        <v>0.49605980399999999</v>
      </c>
      <c r="V46" s="32">
        <v>0.108870588</v>
      </c>
    </row>
    <row r="47" spans="1:22" ht="14.4" x14ac:dyDescent="0.5">
      <c r="A47" s="46" t="s">
        <v>389</v>
      </c>
      <c r="B47" t="s">
        <v>416</v>
      </c>
      <c r="C47" t="s">
        <v>417</v>
      </c>
      <c r="D47" s="42" t="s">
        <v>330</v>
      </c>
      <c r="E47" t="s">
        <v>289</v>
      </c>
      <c r="F47" t="s">
        <v>335</v>
      </c>
      <c r="G47" s="43">
        <v>0</v>
      </c>
      <c r="H47" s="44">
        <v>9.5200000000000007E-2</v>
      </c>
      <c r="I47" s="44">
        <v>4.7600000000000003E-2</v>
      </c>
      <c r="J47" s="44">
        <v>9.5200000000000007E-2</v>
      </c>
      <c r="K47" s="44">
        <v>0.1905</v>
      </c>
      <c r="L47" s="44">
        <v>0.47620000000000001</v>
      </c>
      <c r="M47" s="45">
        <v>9.5200000000000007E-2</v>
      </c>
      <c r="N47" s="43">
        <v>4.7600000000000003E-2</v>
      </c>
      <c r="O47" s="44">
        <v>4.7600000000000003E-2</v>
      </c>
      <c r="P47" s="44">
        <v>0.66669999999999996</v>
      </c>
      <c r="Q47" s="44">
        <v>0.1429</v>
      </c>
      <c r="R47" s="45">
        <v>9.5200000000000007E-2</v>
      </c>
      <c r="S47" s="32">
        <v>0</v>
      </c>
      <c r="T47" s="32">
        <v>7.3800000000000004E-2</v>
      </c>
      <c r="U47" s="32">
        <v>0.63575000000000004</v>
      </c>
      <c r="V47" s="32">
        <v>0.29044999999999999</v>
      </c>
    </row>
    <row r="48" spans="1:22" ht="14.4" x14ac:dyDescent="0.55000000000000004">
      <c r="A48" s="86" t="s">
        <v>435</v>
      </c>
      <c r="B48" s="86"/>
      <c r="C48" s="87"/>
      <c r="D48" s="88" t="s">
        <v>418</v>
      </c>
      <c r="E48" s="89"/>
      <c r="F48" s="90"/>
      <c r="G48" s="88" t="s">
        <v>419</v>
      </c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</row>
    <row r="49" spans="1:1" s="91" customFormat="1" ht="14.4" x14ac:dyDescent="0.5">
      <c r="A49" s="91" t="s">
        <v>432</v>
      </c>
    </row>
  </sheetData>
  <mergeCells count="6">
    <mergeCell ref="A49:XFD49"/>
    <mergeCell ref="A1:XFD1"/>
    <mergeCell ref="A2:XFD2"/>
    <mergeCell ref="A48:C48"/>
    <mergeCell ref="D48:F48"/>
    <mergeCell ref="G48:V48"/>
  </mergeCells>
  <hyperlinks>
    <hyperlink ref="A2" location="'Table of Contents'!A1" display="Return to Table of Contents" xr:uid="{91C4F492-0C88-4DF2-9BFC-F82D456EFB8D}"/>
  </hyperlink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65B315DA026E43B4F8B1BAF7B99C68" ma:contentTypeVersion="4" ma:contentTypeDescription="Create a new document." ma:contentTypeScope="" ma:versionID="d68fb75f8709a5184e2b72cc28459ca5">
  <xsd:schema xmlns:xsd="http://www.w3.org/2001/XMLSchema" xmlns:xs="http://www.w3.org/2001/XMLSchema" xmlns:p="http://schemas.microsoft.com/office/2006/metadata/properties" xmlns:ns2="34e54157-0713-4266-bb8f-2ca84012f74e" targetNamespace="http://schemas.microsoft.com/office/2006/metadata/properties" ma:root="true" ma:fieldsID="118c15facc83982228de7c163d3ccb77" ns2:_="">
    <xsd:import namespace="34e54157-0713-4266-bb8f-2ca84012f7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e54157-0713-4266-bb8f-2ca84012f7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9ABF66-BF2D-4BD4-8522-018E5F1B33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e54157-0713-4266-bb8f-2ca84012f7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04E5D4-EC40-45BB-86FC-3BFED67261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73EBDB-7875-41B9-88E9-E6E67B90331B}">
  <ds:schemaRefs>
    <ds:schemaRef ds:uri="34e54157-0713-4266-bb8f-2ca84012f74e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12</vt:i4>
      </vt:variant>
    </vt:vector>
  </HeadingPairs>
  <TitlesOfParts>
    <vt:vector size="23" baseType="lpstr">
      <vt:lpstr>Table of Contents</vt:lpstr>
      <vt:lpstr>Exhibit 1</vt:lpstr>
      <vt:lpstr>Exhibit 2</vt:lpstr>
      <vt:lpstr>Exhibit 3.1</vt:lpstr>
      <vt:lpstr>Exhibit 3.2</vt:lpstr>
      <vt:lpstr>Exhibit 4</vt:lpstr>
      <vt:lpstr>Exhibit 5</vt:lpstr>
      <vt:lpstr>Exhibit 9</vt:lpstr>
      <vt:lpstr>Exhibit 34</vt:lpstr>
      <vt:lpstr>Exhibit 37</vt:lpstr>
      <vt:lpstr>Exhibit 40</vt:lpstr>
      <vt:lpstr>'Exhibit 9'!_Toc187067132</vt:lpstr>
      <vt:lpstr>TitleRegion1.A3.AJ47.Exhibit37</vt:lpstr>
      <vt:lpstr>TitleRegion1.A3.B77.Exhibit2</vt:lpstr>
      <vt:lpstr>TitleRegion1.A3.D44.Exhibit3.1</vt:lpstr>
      <vt:lpstr>TitleRegion1.A3.D76.Exhibit5</vt:lpstr>
      <vt:lpstr>TitleRegion1.A3.E14.Exhibit9</vt:lpstr>
      <vt:lpstr>TitleRegion1.A3.G29.Exhibit4</vt:lpstr>
      <vt:lpstr>TitleRegion1.A3.G45.Exhibit1</vt:lpstr>
      <vt:lpstr>TitleRegion1.A3.G71.Exhibit3.2</vt:lpstr>
      <vt:lpstr>TitleRegion1.A3.M47.Exhibit40</vt:lpstr>
      <vt:lpstr>TitleRegion1.A3.V47.Exhibit34</vt:lpstr>
      <vt:lpstr>TitleRegion2.A17.L19.Exhibit9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Arum Lee</dc:creator>
  <cp:keywords/>
  <dc:description/>
  <cp:lastModifiedBy>Lourdes Morales Villaverde</cp:lastModifiedBy>
  <cp:revision/>
  <dcterms:created xsi:type="dcterms:W3CDTF">2024-09-26T13:38:11Z</dcterms:created>
  <dcterms:modified xsi:type="dcterms:W3CDTF">2026-04-29T19:20:34Z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0x0101006865B315DA026E43B4F8B1BAF7B99C68</vt:lpwstr>
  </property>
</Properties>
</file>